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z Yeny Hernandez\Documents\SGI- IMDER\AÑO 2021\6. SEGUIMIENTO  INVERSION\PUBLICACION PAGINA II TRIMESTRE\"/>
    </mc:Choice>
  </mc:AlternateContent>
  <bookViews>
    <workbookView xWindow="0" yWindow="0" windowWidth="19200" windowHeight="6435"/>
  </bookViews>
  <sheets>
    <sheet name="SPI Acumulado" sheetId="1" r:id="rId1"/>
    <sheet name="Población" sheetId="2" state="hidden" r:id="rId2"/>
    <sheet name="Instrucciones Diligenciamiento" sheetId="3" state="hidden" r:id="rId3"/>
  </sheets>
  <externalReferences>
    <externalReference r:id="rId4"/>
  </externalReferences>
  <definedNames>
    <definedName name="_xlnm.Print_Area" localSheetId="0">'SPI Acumulado'!$A$1:$AR$72</definedName>
    <definedName name="_xlnm.Print_Titles" localSheetId="0">'SPI Acumulado'!$10:$13</definedName>
  </definedNames>
  <calcPr calcId="152511"/>
</workbook>
</file>

<file path=xl/calcChain.xml><?xml version="1.0" encoding="utf-8"?>
<calcChain xmlns="http://schemas.openxmlformats.org/spreadsheetml/2006/main">
  <c r="Z15" i="2" l="1"/>
  <c r="Y15" i="2"/>
  <c r="X15" i="2"/>
  <c r="K15" i="2"/>
  <c r="J15" i="2"/>
  <c r="H15" i="2"/>
  <c r="G15" i="2"/>
  <c r="E15" i="2"/>
  <c r="D15" i="2"/>
  <c r="C15" i="2"/>
  <c r="B15" i="2"/>
  <c r="AA5" i="2"/>
  <c r="V3" i="2"/>
  <c r="R62" i="1"/>
  <c r="P62" i="1"/>
  <c r="O62" i="1"/>
  <c r="AH59" i="1"/>
  <c r="AM54" i="1"/>
  <c r="AM50" i="1"/>
  <c r="AH50" i="1"/>
  <c r="AM45" i="1"/>
  <c r="AH45" i="1"/>
  <c r="S40" i="1"/>
  <c r="AM15" i="1"/>
  <c r="AH15" i="1"/>
  <c r="S15" i="1"/>
  <c r="AQ14" i="1"/>
  <c r="AO14" i="1"/>
  <c r="AM14" i="1"/>
  <c r="AH14" i="1"/>
  <c r="H14" i="1"/>
</calcChain>
</file>

<file path=xl/comments1.xml><?xml version="1.0" encoding="utf-8"?>
<comments xmlns="http://schemas.openxmlformats.org/spreadsheetml/2006/main">
  <authors>
    <author>Autor</author>
  </authors>
  <commentList>
    <comment ref="P11" authorId="0" shapeId="0">
      <text>
        <r>
          <rPr>
            <b/>
            <sz val="9"/>
            <color indexed="81"/>
            <rFont val="Tahoma"/>
            <family val="2"/>
          </rPr>
          <t xml:space="preserve">RECURSOS ASIGNADOS  
POR LA ADMINISTRACION MUNICIPAL
</t>
        </r>
      </text>
    </comment>
    <comment ref="AO11" authorId="0" shapeId="0">
      <text>
        <r>
          <rPr>
            <b/>
            <sz val="9"/>
            <color indexed="81"/>
            <rFont val="Tahoma"/>
            <family val="2"/>
          </rPr>
          <t xml:space="preserve">TOTAL RECURSOS INVERTIDOS EN LA EJECUCION DEL PROYECTO (TODAS LAS VIGENCIAS)
</t>
        </r>
      </text>
    </comment>
    <comment ref="AP11" authorId="0" shapeId="0">
      <text>
        <r>
          <rPr>
            <b/>
            <sz val="9"/>
            <color indexed="81"/>
            <rFont val="Tahoma"/>
            <family val="2"/>
          </rPr>
          <t>CORRESPONDE AL VALOR DE LA EJECUCION PRESUPUESTAL DE TODO EL PROYECTO X100 /VALOR TOTAL PROGRAMADO DEL PROYECTO</t>
        </r>
        <r>
          <rPr>
            <sz val="9"/>
            <color indexed="81"/>
            <rFont val="Tahoma"/>
            <family val="2"/>
          </rPr>
          <t xml:space="preserve">
 (COLUMNA BH*100/COLUMA E)</t>
        </r>
      </text>
    </comment>
    <comment ref="AQ11" authorId="0" shapeId="0">
      <text>
        <r>
          <rPr>
            <sz val="9"/>
            <color indexed="81"/>
            <rFont val="Tahoma"/>
            <family val="2"/>
          </rPr>
          <t xml:space="preserve">PORCENTAJE DE EJECUCION FISICA  TOTAL DEL PROYECTO
 </t>
        </r>
      </text>
    </comment>
  </commentList>
</comments>
</file>

<file path=xl/sharedStrings.xml><?xml version="1.0" encoding="utf-8"?>
<sst xmlns="http://schemas.openxmlformats.org/spreadsheetml/2006/main" count="563" uniqueCount="371">
  <si>
    <t>INFORMACION GENERAL DEL SEGUIMIENTO A PROYECTOS DE INVERSIÓN</t>
  </si>
  <si>
    <r>
      <t xml:space="preserve">41. Compromiso Presupuestal
</t>
    </r>
    <r>
      <rPr>
        <sz val="9"/>
        <color theme="1"/>
        <rFont val="Tahoma"/>
        <family val="2"/>
      </rPr>
      <t>(Por Vigencias)</t>
    </r>
  </si>
  <si>
    <t>ENTE O SECTOR EJECUTOR</t>
  </si>
  <si>
    <t>FECHA ACUMULADA DEL INFORME</t>
  </si>
  <si>
    <t>NOMBRE DEL PROYECTO</t>
  </si>
  <si>
    <r>
      <t xml:space="preserve">Código BPPIN </t>
    </r>
    <r>
      <rPr>
        <sz val="9"/>
        <color theme="1"/>
        <rFont val="Tahoma"/>
        <family val="2"/>
      </rPr>
      <t>(Nacional)</t>
    </r>
  </si>
  <si>
    <t>VALOR TOTAL DEL PROYECTO</t>
  </si>
  <si>
    <t>Vigencias del Proyecto</t>
  </si>
  <si>
    <t>NOMBRE DIRECTIVO RESPONSABLE</t>
  </si>
  <si>
    <t>Año</t>
  </si>
  <si>
    <r>
      <t xml:space="preserve">Código BPPIM </t>
    </r>
    <r>
      <rPr>
        <sz val="9"/>
        <color theme="1"/>
        <rFont val="Tahoma"/>
        <family val="2"/>
      </rPr>
      <t>(Municipal)</t>
    </r>
  </si>
  <si>
    <t>Valor Vigencia Actual del Proyecto</t>
  </si>
  <si>
    <t>CARGO DEL DIRECTIVO</t>
  </si>
  <si>
    <t xml:space="preserve">PERIODO REPORTADO </t>
  </si>
  <si>
    <t>Total</t>
  </si>
  <si>
    <t xml:space="preserve">META PDM No. </t>
  </si>
  <si>
    <t>SEGUIMIENTO AL OBJETIVO GENERAL DEL PROYECTO</t>
  </si>
  <si>
    <t>SEGUIMIENTO FINANCIERO DEL PROYECTO</t>
  </si>
  <si>
    <t>SEGUIMIENTO  A LA CONTRATACION DEL PROYECTO</t>
  </si>
  <si>
    <t>SEGUIMIENTO A INDICADORES DEL PROYECTO</t>
  </si>
  <si>
    <r>
      <t xml:space="preserve">TOTAL POBLACION BENEFICIADA CON EL PROYECTO </t>
    </r>
    <r>
      <rPr>
        <sz val="8"/>
        <rFont val="Tahoma"/>
        <family val="2"/>
      </rPr>
      <t>(Acumulada)</t>
    </r>
  </si>
  <si>
    <t>VALORACION AVANCE FÍSICO Y FINANCIERO DEL PROYECTO</t>
  </si>
  <si>
    <r>
      <t xml:space="preserve">OBJETIVO GENERAL DEL PROYECTO
</t>
    </r>
    <r>
      <rPr>
        <sz val="8"/>
        <rFont val="Tahoma"/>
        <family val="2"/>
      </rPr>
      <t>(Descripción del Propósito)</t>
    </r>
  </si>
  <si>
    <t>INDICADOR PARA MEDIR EL OBJETIVO GENERAL</t>
  </si>
  <si>
    <t>UNIDAD DE MEDIDA</t>
  </si>
  <si>
    <r>
      <t xml:space="preserve">CANTIDAD
 </t>
    </r>
    <r>
      <rPr>
        <sz val="8"/>
        <rFont val="Tahoma"/>
        <family val="2"/>
      </rPr>
      <t>(Programada para la Medición)</t>
    </r>
  </si>
  <si>
    <r>
      <t xml:space="preserve">AVANCE LOGRADO
</t>
    </r>
    <r>
      <rPr>
        <sz val="8"/>
        <rFont val="Tahoma"/>
        <family val="2"/>
      </rPr>
      <t>(Vigencia Actual)</t>
    </r>
  </si>
  <si>
    <r>
      <t xml:space="preserve">% FALTANTE POR EJECUTAR
</t>
    </r>
    <r>
      <rPr>
        <sz val="8"/>
        <rFont val="Tahoma"/>
        <family val="2"/>
      </rPr>
      <t>(Del Objetivo General del Proyecto)</t>
    </r>
  </si>
  <si>
    <t>ACTIVIDADES PRINCIPALES DEL PROYECTO</t>
  </si>
  <si>
    <t>% EJECUCION PRESUPUESTAL ACTIVIDAD PARA LA VIGENCIA</t>
  </si>
  <si>
    <t>NÚMERO Y FECHA DEL CONTRATO</t>
  </si>
  <si>
    <t>NOMBRE DEL CONTRATISTA</t>
  </si>
  <si>
    <t>OBJETO DEL CONTRATO</t>
  </si>
  <si>
    <t>VALOR DEL CONTRATO</t>
  </si>
  <si>
    <t>PLAZO DE EJECUCIÓN</t>
  </si>
  <si>
    <t>FECHA INICIO /
 FECHA DE TERMINACIÓN</t>
  </si>
  <si>
    <t>NOMBRE INTERVENTOR O SUPERVISOR DEL CONTRATO</t>
  </si>
  <si>
    <t>PRODUCTOS CONTRACTUALES</t>
  </si>
  <si>
    <r>
      <t>INDICADORES DE PRODUCTO</t>
    </r>
    <r>
      <rPr>
        <sz val="9"/>
        <rFont val="Tahoma"/>
        <family val="2"/>
      </rPr>
      <t/>
    </r>
  </si>
  <si>
    <t>INDICADORES DE GESTIÓN</t>
  </si>
  <si>
    <r>
      <t xml:space="preserve">VALOR COMPROMISO  TOTAL ACUMULADO DEL PROYECTO 
</t>
    </r>
    <r>
      <rPr>
        <sz val="8"/>
        <rFont val="Tahoma"/>
        <family val="2"/>
      </rPr>
      <t>(Suma todas las Vigencias)</t>
    </r>
  </si>
  <si>
    <t xml:space="preserve">% EJECUCION  FINANCIERA  DE TODO PROYECTO  </t>
  </si>
  <si>
    <t>% EJECUCION FISICA DE TODO EL  PROYECTO</t>
  </si>
  <si>
    <t xml:space="preserve">OBSERVACIONES </t>
  </si>
  <si>
    <t>Producto Entregado</t>
  </si>
  <si>
    <t>Unidad de Medida del Producto</t>
  </si>
  <si>
    <t>Cantidad Entregada</t>
  </si>
  <si>
    <r>
      <t xml:space="preserve">Nombre del Indicador
</t>
    </r>
    <r>
      <rPr>
        <sz val="8"/>
        <rFont val="Tahoma"/>
        <family val="2"/>
      </rPr>
      <t>(Producto)</t>
    </r>
  </si>
  <si>
    <t>Unidad de Medición</t>
  </si>
  <si>
    <t xml:space="preserve">% Ejecucion </t>
  </si>
  <si>
    <r>
      <t xml:space="preserve">Nombre del Indicador 
</t>
    </r>
    <r>
      <rPr>
        <sz val="8"/>
        <rFont val="Tahoma"/>
        <family val="2"/>
      </rPr>
      <t>(Gestión)</t>
    </r>
  </si>
  <si>
    <t>ICLD</t>
  </si>
  <si>
    <t>SGP</t>
  </si>
  <si>
    <t>ICDE</t>
  </si>
  <si>
    <t>ELABORÓ</t>
  </si>
  <si>
    <t>FIRMA</t>
  </si>
  <si>
    <t>REVISÓ</t>
  </si>
  <si>
    <t>APROBÓ</t>
  </si>
  <si>
    <t>RADICADO PLANEACION</t>
  </si>
  <si>
    <t xml:space="preserve">FIRMA Y SELLO DE QUIEN RECIBE </t>
  </si>
  <si>
    <t>CORRESPONDENCIA
SECRETARÍA DE PLANEACIÓN
(Dirección de Planeación Socioeconómica)</t>
  </si>
  <si>
    <t>Nombre</t>
  </si>
  <si>
    <t>Teléfono</t>
  </si>
  <si>
    <t>Correo Electrónico</t>
  </si>
  <si>
    <t>NOMBRE</t>
  </si>
  <si>
    <t>Cargo</t>
  </si>
  <si>
    <t>CARGO</t>
  </si>
  <si>
    <t>FECHA</t>
  </si>
  <si>
    <t>CONSECUTIVO</t>
  </si>
  <si>
    <t>Fecha</t>
  </si>
  <si>
    <t xml:space="preserve">FECHA </t>
  </si>
  <si>
    <t>HORA</t>
  </si>
  <si>
    <t>N° FOLIOS</t>
  </si>
  <si>
    <t>Director</t>
  </si>
  <si>
    <t>SECTOR</t>
  </si>
  <si>
    <t>VIGENCIA</t>
  </si>
  <si>
    <t>PERIODO</t>
  </si>
  <si>
    <t>RANGO EDAD</t>
  </si>
  <si>
    <t>SEXO</t>
  </si>
  <si>
    <t>GRUPO POBLACIONAL</t>
  </si>
  <si>
    <t>TOTALES</t>
  </si>
  <si>
    <t>Primera infancia
0 - 6 años</t>
  </si>
  <si>
    <t>Infancia
7 - 14 años</t>
  </si>
  <si>
    <t>Adolescencia
15 - 17 años</t>
  </si>
  <si>
    <t>Juventud
18 - 26 años</t>
  </si>
  <si>
    <t>Adultos
27 - 59 años</t>
  </si>
  <si>
    <t>Adultos mayores
Mayor de 60 años</t>
  </si>
  <si>
    <t>SUBTOTAL</t>
  </si>
  <si>
    <t>Mujer</t>
  </si>
  <si>
    <t>Hombre</t>
  </si>
  <si>
    <t>Víctimas del conflicto armado</t>
  </si>
  <si>
    <t>Desplazados</t>
  </si>
  <si>
    <t>Reincorporados</t>
  </si>
  <si>
    <t>Diversidad Funcional</t>
  </si>
  <si>
    <t>Gestantes</t>
  </si>
  <si>
    <t>Mujer/Hombre cabeza de Hogar</t>
  </si>
  <si>
    <t>Inmigrante</t>
  </si>
  <si>
    <t>LGTBI</t>
  </si>
  <si>
    <t>Población en pobreza extrema</t>
  </si>
  <si>
    <t>OTROS</t>
  </si>
  <si>
    <t>Indígenas</t>
  </si>
  <si>
    <t xml:space="preserve"> Afrocolombianas </t>
  </si>
  <si>
    <t>ROM (Gitano)</t>
  </si>
  <si>
    <t>TOTAL POBLACION BENEFICIADA EN LA VIGENCIA</t>
  </si>
  <si>
    <t>TOTAL POBLACION BENEFICIADA ACUMULADA</t>
  </si>
  <si>
    <t>% POBLACIÓN BENEFICIADA</t>
  </si>
  <si>
    <t>Meta del Plan de Desarrollo Municipal</t>
  </si>
  <si>
    <t>Ésta corresponde a la Meta del PDM de la Vigencia, con la que se encuentra alineada la formulación del proyecto</t>
  </si>
  <si>
    <t>Objetivo General</t>
  </si>
  <si>
    <t>Es la situación deseada para la población con relación al problema identificado. Estre corresponde al formulado en la MGA WEB del proyecto a reportar en el formato de Seguimiento a Proyectos de Inversión Acumulado</t>
  </si>
  <si>
    <t>Indicador que Mide el Objetivo General</t>
  </si>
  <si>
    <t xml:space="preserve">Este indicador está en la formulación MGA WEB del proyecto, en el Módulo de Identificación, capítulo de Objetivos Específicos. Es el punto de medición para el avance físico total del proyecto. </t>
  </si>
  <si>
    <t>Unidad de Medida</t>
  </si>
  <si>
    <t>Es la unidad en la que está dada la medición del indicador Ejem: Metros, Kilómetros, Hectáreas</t>
  </si>
  <si>
    <t>Cantidad</t>
  </si>
  <si>
    <t>Es lo programado numéricamente para la medición del indicador del objetivo general durante el total de vigencias del proyecto</t>
  </si>
  <si>
    <t>Línea de Avance</t>
  </si>
  <si>
    <t>Es el avance acumulado del indicador del objetivo general, reportado para las vigencias anteriores a las que se reporta. En el inicial del proyecto la línea de avance es igual 0</t>
  </si>
  <si>
    <t>Avance Logrado</t>
  </si>
  <si>
    <t>Es el reporte actual de lo avanzado en la vigencia por trimestre</t>
  </si>
  <si>
    <t>% Faltante por Ejecutar</t>
  </si>
  <si>
    <t>SEGUIMIENTO A LA CONTRATACIÓN DEL PROYECTO</t>
  </si>
  <si>
    <t>Actividades Principales del Proyecto</t>
  </si>
  <si>
    <t>Se listan las actividades que quedaron formuladas en la MGA WEB y en las Fichas de Programación</t>
  </si>
  <si>
    <t>Cantidad Programada</t>
  </si>
  <si>
    <t>Cantidades programadas por cada actividad en la MGA WEB y en las Fichas de Programación</t>
  </si>
  <si>
    <t>Fuentes de Financiación por Actividades</t>
  </si>
  <si>
    <t>Las fuentes de financiación que tiene el proyecto para desarrollarse y que quedaron en la formulación del proyecto</t>
  </si>
  <si>
    <t>Programación Inversión por Actividades</t>
  </si>
  <si>
    <t>Recursos Programados en la Formulación o Actualización del Proyecto para la Vigencia</t>
  </si>
  <si>
    <t>Asignación Presupuestal por Actividades</t>
  </si>
  <si>
    <t>Recursos Asignados por el Ente Terrirotorial para la Ejecución de las Actividades para la Vigencia Actual</t>
  </si>
  <si>
    <t>Ejecución Presupuestal por Actividades</t>
  </si>
  <si>
    <t>Recursos ejecutados por actividad durante la vigencia reportada</t>
  </si>
  <si>
    <t>% Ejecución Presupuestal por Actividad</t>
  </si>
  <si>
    <t>Es el cálculo del Porcentaje de Cumplimiento de cada actividad del proyecto</t>
  </si>
  <si>
    <t>Número y Fecha del Contrato</t>
  </si>
  <si>
    <t>Número asignado a la Minuta del Contrato y la Fecha de Firma del Contrato</t>
  </si>
  <si>
    <t>Nombre del Contratista</t>
  </si>
  <si>
    <t>Persona Natural o Jurídica que ejecuta el contrato</t>
  </si>
  <si>
    <t>Objeto del Contrato</t>
  </si>
  <si>
    <t>Es el Objeto Contractual que quedó registrado en el Portal de Contratación SECOP</t>
  </si>
  <si>
    <t>Valor del Contrato</t>
  </si>
  <si>
    <t>Es el valor total establecido en el contrato inicial</t>
  </si>
  <si>
    <t>Plazo de Ejecución</t>
  </si>
  <si>
    <t>Es el plazo de duración establecido para la ejecución total del contrato</t>
  </si>
  <si>
    <t>Fecha de Inicio y Fecha de Terminación</t>
  </si>
  <si>
    <t>Es la fecha del acta de inicio con el que arranca el contrato y su fecha final de terminación</t>
  </si>
  <si>
    <t>Nombre del Supervisor o Interventor</t>
  </si>
  <si>
    <t>Es el nombre de la persona que fue designada para la realización de la supervisión del contrato</t>
  </si>
  <si>
    <t>Es el producto principal que entrega el contratista durante la ejecución de su contrato</t>
  </si>
  <si>
    <t>Es la unidad en la que se mide el producto entregado por el contratista</t>
  </si>
  <si>
    <t>Cantidad Entregada de Productos</t>
  </si>
  <si>
    <t>Es la cantidad de productos que desarrolla el contratista durante la ejecución del objeto contractual</t>
  </si>
  <si>
    <t>Nombre del Indicador de Producto</t>
  </si>
  <si>
    <t>Indicador de Producto Formulado en el Módulo de Programación de la MGA WEB</t>
  </si>
  <si>
    <t>Cantidad programada  en la MGA WEB para la vigencia actual que se reporta</t>
  </si>
  <si>
    <t>Cantidad Ejecutada</t>
  </si>
  <si>
    <t>Cantidad de Ejecución realizada durante la vigencia que reporta el avance</t>
  </si>
  <si>
    <t>% Ejecución</t>
  </si>
  <si>
    <t>Cálculo de la Ejecución sobre lo Programado del Indicador de Producto</t>
  </si>
  <si>
    <t>Nombre del Indicador de Gestión</t>
  </si>
  <si>
    <t>Cálculo de la Ejecución sobre lo Programado del Indicador de Gestión</t>
  </si>
  <si>
    <t>POBLACIÓN BENEFICIADA DEL PROYECTO</t>
  </si>
  <si>
    <t>Total Población Beneficiada del Proyecto</t>
  </si>
  <si>
    <t>Este viene formulado desde la Hoja 2 "Población" donde deben discriminar la población atendida.
En el caso de que el proyecto no se ejecute, no se imprime la planilla de Población</t>
  </si>
  <si>
    <t xml:space="preserve">Valor Ejecución Total Acumulada </t>
  </si>
  <si>
    <t>En este campo se debe tener en cuenta el total ejecutado por cada vigencia del proyecto desde su inicio y acumularlo</t>
  </si>
  <si>
    <t>% Ejecución Financiera Proyecto</t>
  </si>
  <si>
    <t>Es el cálculo porcentual entre el valor total de ejecución sobre el valor total del proyecto formulado</t>
  </si>
  <si>
    <t>% Ejecución Física Proyecto</t>
  </si>
  <si>
    <t>Es el cálculo porcentual del avance físico total del proyecto, tomando el reporte trimestral del objetivo general</t>
  </si>
  <si>
    <t>Observaciones</t>
  </si>
  <si>
    <t>En este espacio se debe describir aclaraciones, justificaciones, novedades presentadas en la ejecución del proyecto durante cada trimestre</t>
  </si>
  <si>
    <t>Compromiso Presupuestal por Vigencias</t>
  </si>
  <si>
    <t>Es el compromiso presupuestal con el que se cierra cada vigencia del proyecto y se tienen en cuenta para el acumulado</t>
  </si>
  <si>
    <t>Es el cálculo por fórmula del porcentaje que falta por ejecutar del objetivo general del proyecto y que se determina de acuerdo a la naturaleza del proyecto</t>
  </si>
  <si>
    <r>
      <t xml:space="preserve">LINEA DE AVANCE ACUMULADA DEL INDICADOR
</t>
    </r>
    <r>
      <rPr>
        <sz val="8"/>
        <rFont val="Tahoma"/>
        <family val="2"/>
      </rPr>
      <t>(Vigencias Anteriores)</t>
    </r>
  </si>
  <si>
    <t>Número</t>
  </si>
  <si>
    <t>POBLACIÓN OBJETIVO</t>
  </si>
  <si>
    <t>POBLACION BENEFICIADA POR VIGENCIAS</t>
  </si>
  <si>
    <t>Año 1</t>
  </si>
  <si>
    <t>Año 2</t>
  </si>
  <si>
    <t>Año 3</t>
  </si>
  <si>
    <t>Población</t>
  </si>
  <si>
    <t>NOTAS.</t>
  </si>
  <si>
    <t>SEGUIMIENTO A LA POBLACIÓN BENEFICIADA DEL PROYECTO</t>
  </si>
  <si>
    <t>42. SEGUIMIENTO A LA POBLACIÓN BENEFICIADA DEL PROYECTO</t>
  </si>
  <si>
    <t>En esta hoja se debe diligenciar: 1. La Población Objetivo 2. Acumular Población Beneficiada por Año
3. Discriminar Población Beneficiada en la Vigencia que se reporta 4.Calcular % Población Beneficiada</t>
  </si>
  <si>
    <t>INSTITUTO MUNICIPAL DE DEPORTE Y RECREACION DE VILLAVIENCIO- IMDER</t>
  </si>
  <si>
    <t>DEL 01 DE ENERO AL 31 DE MARZO DE 2021</t>
  </si>
  <si>
    <t xml:space="preserve">2020-50001-0235 </t>
  </si>
  <si>
    <t>2021</t>
  </si>
  <si>
    <t>2023</t>
  </si>
  <si>
    <t>Director General</t>
  </si>
  <si>
    <t>Promover las Escuelas de Formación Deportiva</t>
  </si>
  <si>
    <t>Dotación e Implementación Deportiva, Recreativa y Suministro de equipos de Computo, mobiliario,  papelería y otros dispositivo</t>
  </si>
  <si>
    <t>Eventos deportivos y recreativos de las Escuelas de Formación deportiva en el Municipio de Villavicencio</t>
  </si>
  <si>
    <t xml:space="preserve">Fortalecimiento  del deporte y la  actividad física  extracurricular en las Instituciones Educativa Oficiales del Municipio de Villavicencio </t>
  </si>
  <si>
    <t>Eventos deportivos y de actividad física  en las instituciones educativas del Municipio de Villavicencio</t>
  </si>
  <si>
    <t xml:space="preserve">Realizar de Juegos Intercolegiados fase municipal  con las Instituciones Educativas del Municipio de Villavicencio </t>
  </si>
  <si>
    <t>Otorgar incentivos a deportistas que hayan  representado al municipio de Villavicencio en competencia nacionales e internacionales</t>
  </si>
  <si>
    <t>Aumentar el apoyo extracurricular de orientación, aprendizaje y práctica de las actividades físicas, recreativas y enseñanza del deporte en niñas niños  y adolescentes de Villavicencio</t>
  </si>
  <si>
    <t>Instituciones educativas  beneficiadas</t>
  </si>
  <si>
    <t>Escuelas de formación deportiva, deporte alternativo y comunitario implementadas</t>
  </si>
  <si>
    <t xml:space="preserve">Numero </t>
  </si>
  <si>
    <t>CANTIDAD PROGRAMADA POR ACTIVIDAD
VIGENCIA 2021</t>
  </si>
  <si>
    <t>FUENTES DE FINANCIACIÓN
VIGENCIA 2021</t>
  </si>
  <si>
    <t>PROGRAMACIÓN DE RECURSOS POR FUENTE DE LA ACTIVIDAD PARA LA VIGENCIA 2021</t>
  </si>
  <si>
    <t>ASIGNACIÓN PRESUPUESTAL POR FUENTE DE LA ACTIVIDAD PARA LA VIGENCIA 2021</t>
  </si>
  <si>
    <t>EJECUCION  PRESUPUESTAL  POR FUENTE DE LA ACTIVIDAD  VIGENCIA 2021</t>
  </si>
  <si>
    <t>Cantidad Programada 2021</t>
  </si>
  <si>
    <t>Cantidad Ejecutada 2021</t>
  </si>
  <si>
    <t xml:space="preserve">	Alianzas realizadas con Instituciones educativa</t>
  </si>
  <si>
    <t>Incentivos Otorgados</t>
  </si>
  <si>
    <t>Personas inscritas al programa</t>
  </si>
  <si>
    <t>Numero</t>
  </si>
  <si>
    <t>SGP DEPORTE</t>
  </si>
  <si>
    <t>SGP LIBRE INVERSION</t>
  </si>
  <si>
    <t>SPG LIBRE INVERSION</t>
  </si>
  <si>
    <t>Año 2021</t>
  </si>
  <si>
    <t>Año 2022</t>
  </si>
  <si>
    <t>Año 2023</t>
  </si>
  <si>
    <t>Niños, niñas, adolecentes y jovenes inscritos en Escuela Deportivas</t>
  </si>
  <si>
    <t>Personas que acceden a servicios deportivos, recreativos y de actividad Fisica</t>
  </si>
  <si>
    <t>Creditos Entregados</t>
  </si>
  <si>
    <t>Eventos de Promocion Realizados</t>
  </si>
  <si>
    <t>LUZ YENNY HERNANDEZ ELAICA</t>
  </si>
  <si>
    <t>luzyennyedc@hotmail.com</t>
  </si>
  <si>
    <t xml:space="preserve">Profesional Especializado de Planeacion </t>
  </si>
  <si>
    <t>ROSA JAZMIN DE ARMAS MONTAÑO</t>
  </si>
  <si>
    <t>subdireccionfinanciera@imdervillavicencio.gov.co</t>
  </si>
  <si>
    <t>Subdirectora Administrativa y Financiera</t>
  </si>
  <si>
    <t>FORMACIÓN Y PREPARACIÓN DE DEPORTISTA EN ESCUELAS DE INICIACION DEL MUNICIPIO DE VILLAVICENCIO, META</t>
  </si>
  <si>
    <t>Personas beneficiadas</t>
  </si>
  <si>
    <t xml:space="preserve">2020-50001-0243 </t>
  </si>
  <si>
    <t>numero Incentivos otorgados</t>
  </si>
  <si>
    <t xml:space="preserve"> Escuelas Deportivas implementadas</t>
  </si>
  <si>
    <t>Instituciones Educativas vinculadas al programa superate - intercolegiados</t>
  </si>
  <si>
    <t>MARIA CAMILA BURBANO GARZON</t>
  </si>
  <si>
    <t>OSCAR JULIAN MEDINA ÁLVAREZ</t>
  </si>
  <si>
    <t>CRYSTIAN DANOBIS HURTADO LOPEZ</t>
  </si>
  <si>
    <t xml:space="preserve">CARMEN JULIA AGUILERA HERNANDEZ </t>
  </si>
  <si>
    <t>19/26 de marzo de 2021</t>
  </si>
  <si>
    <t>24/07 de abril de 2021</t>
  </si>
  <si>
    <t>25/07 de abril de 2021</t>
  </si>
  <si>
    <t>27/07 de abril de 2021</t>
  </si>
  <si>
    <t>PRESTACIÓN DE SERVICIOS PROFESIONALES PARA EL FORTALECIMIENTO DE LOS PROCESOS ADMINISTRATIVOS ORIENTADOS AL PROGRAMA DE ESCUELAS DE INICIACION EN EL INSTITUTO MUNICIPAL DE DEPORTE Y RECREACION DE VILLAVICENCIO-IMDER</t>
  </si>
  <si>
    <t>PRESTACIÒN DE SERVICIOS PROFESIONALES PARA LA COORDINACIÒN E IMPLEMENTACIÒN DEL ÀREA DE DEPORTES MEDIANTE EL DISEÑO, SEGUIMIENTO Y EVALUACIÒN DE LAS METAS ESTRATEGICAS EN LA FORMACIÒN Y PREPARACIÒN DEPORTIVA EN ESCUELAS DE INCIACION, APORTANDO EN EL DESARROLLO DE LOS PROGRAMAS ESTABLECIDOS EN LA POLITICA PUBLICA  DRAF ADOPTADAS POR EL INSITUTO MUNICIPAL DE DEPORTE Y RECREACION DE VILLAVICENCIO .</t>
  </si>
  <si>
    <t xml:space="preserve">PRESTACIÓN DE SERVICIOS PROFESIONALES  PARA COORDINAR EL PROGRAMA DE FORMACIÒN Y PREPARACIÒN DE ESCUELAS DE INICIACIÒN MEDIANTE LA CREACIÒN Y FORTALECIMIENTO DE ESCUELAS DEPORTIVAS  EN MODALIDADES DE CONJUNTO  E INDIVIDUALES DEL  SECTOR  RURAL Y URBANO, GENERANDO IMPACTO TRANSVERSAL DE LA POLITICA PUBLICA DRAF EN EL  MUNICIPIO DE VILLAVICENCIO. </t>
  </si>
  <si>
    <t>PRESTACIÓN DE SERVICIOS PROFESIONALES PARA COORDINAR EL PROGRAMA DE  FORMACIÒN Y PREPARACIÒN  DE ESCUELAS DE INICIACIÒN DEPORTIVA MEDIANTE LA IMPLEMENTACIÒN DE  DEPORTE ALTERNATIVO EN EL MUNICIPIO DE VILLAVICENCIO.</t>
  </si>
  <si>
    <t>26 DE MARZO DE 2021/25 DE MAYO DE 2021</t>
  </si>
  <si>
    <t>8 DE ABRIL DE 2021/07 DE NOVIEMBRE DE 2021</t>
  </si>
  <si>
    <t>DOS (2) MESES</t>
  </si>
  <si>
    <t>SIETE (7) MESES</t>
  </si>
  <si>
    <t>SEIS (6) MESES</t>
  </si>
  <si>
    <t>OTTO ERNESTO PRIETO SUAREZ</t>
  </si>
  <si>
    <t xml:space="preserve">1. .PRODUCTO / ENTREGABLE: Correo electrónico de observaciones o viabilización al contratista de la información soportada en la plataforma SIGEP. 
2.PRODUCTO / ENTREGABLE: Correo electrónico de observaciones o viabilización a los servidores públicos la información soportada en la plataforma SIGEP.  
3. PRODUCTO / ENTREGABLE: Registro de inventario documental.  
4. PRODUCTO / ENTREGABLE: Informes al proceso de contratación. 
5. PRODUCTO / ENTREGABLE: Actas de asistencia y /o registro de asistencia
6.PRODUCTO / ENTREGABLE: Certificado de idoneidad. 
</t>
  </si>
  <si>
    <t>1. PRODUCTO Y/O ENTREGABLE: Registro de asistencia, actas de reunión, informes de gestión.
2. PRODUCTO Y/O ENTREGABLE:  Informe de acompañamiento y supervisión
3.  PRODUCTO Y/O ENTREGABLE:  Matriz de informe de gestión.
4.  PRODUCTO Y/O ENTREGABLE:  informe de cumplimiento, informes de gestión, reporte en la plataforma observatorio de la PPDRAF.
5.  PRODUCTO Y/O ENTREGABLE:  cronograma de actividades del área, informe del plan de acción estratégico.
6.  PRODUCTO Y/O ENTREGABLE:  certificado validado por la coordinación del observatorio.
7.  PRODUCTO Y/O ENTREGABLE:  Informe de comité asignado.
8.  PRODUCTO ENTREGABLE: informe de visitas, registros fotográficos.
9. .PRODUCTO / ENTREGABLE: Documentos soportes de procedimiento en área,  actas de mesa de trabajo con área observatorio y politicas publicas DRAF.
10, PRODUCTO Y/O ENTREGABLE:  Documentos soportes de procedimientos del programa, procesos e indicadores de gestión, Actas de mesa de trabajo con área de calidad.</t>
  </si>
  <si>
    <r>
      <t xml:space="preserve">1.   </t>
    </r>
    <r>
      <rPr>
        <sz val="11"/>
        <color theme="1"/>
        <rFont val="Calibri"/>
        <family val="2"/>
      </rPr>
      <t>PRODUCTO Y/O ENTREGABLE:</t>
    </r>
    <r>
      <rPr>
        <sz val="11"/>
        <color theme="1"/>
        <rFont val="Calibri"/>
        <family val="2"/>
      </rPr>
      <t xml:space="preserve">  Manual de entrenamiento, lista de chequeo  del instructivo  pedagógico, actas de mesa de trabajo.
2. </t>
    </r>
    <r>
      <rPr>
        <sz val="11"/>
        <color theme="1"/>
        <rFont val="Calibri"/>
        <family val="2"/>
      </rPr>
      <t xml:space="preserve">PRODUCTO Y/O ENTREGABLE:  </t>
    </r>
    <r>
      <rPr>
        <sz val="11"/>
        <color theme="1"/>
        <rFont val="Calibri"/>
        <family val="2"/>
      </rPr>
      <t xml:space="preserve">Informe de seguimiento.
3.  </t>
    </r>
    <r>
      <rPr>
        <sz val="11"/>
        <color theme="1"/>
        <rFont val="Calibri"/>
        <family val="2"/>
      </rPr>
      <t xml:space="preserve">PRODUCTO Y/O ENTREGABLE: </t>
    </r>
    <r>
      <rPr>
        <sz val="11"/>
        <color theme="1"/>
        <rFont val="Calibri"/>
        <family val="2"/>
      </rPr>
      <t xml:space="preserve">Informe de desarrollo y seguimiento a procesos.
4.  </t>
    </r>
    <r>
      <rPr>
        <sz val="11"/>
        <color theme="1"/>
        <rFont val="Calibri"/>
        <family val="2"/>
      </rPr>
      <t xml:space="preserve">PRODUCTO Y/O ENTREGABLE: </t>
    </r>
    <r>
      <rPr>
        <sz val="11"/>
        <color theme="1"/>
        <rFont val="Calibri"/>
        <family val="2"/>
      </rPr>
      <t xml:space="preserve">Plan de cumplimiento de protocolos, fichas de registro y validación de cumplimiento, evidencias fotográficas.
5. </t>
    </r>
    <r>
      <rPr>
        <sz val="11"/>
        <color theme="1"/>
        <rFont val="Calibri"/>
        <family val="2"/>
      </rPr>
      <t>PRODUCTO Y/O ENTREGABLE:</t>
    </r>
    <r>
      <rPr>
        <sz val="11"/>
        <color theme="1"/>
        <rFont val="Calibri"/>
        <family val="2"/>
      </rPr>
      <t xml:space="preserve"> informe estadísticos de población beneficiada con discriminaciòn sectorial.
6. </t>
    </r>
    <r>
      <rPr>
        <sz val="11"/>
        <color theme="1"/>
        <rFont val="Calibri"/>
        <family val="2"/>
      </rPr>
      <t xml:space="preserve">PRODUCTO Y/O ENTREGABLE: </t>
    </r>
    <r>
      <rPr>
        <sz val="11"/>
        <color theme="1"/>
        <rFont val="Calibri"/>
        <family val="2"/>
      </rPr>
      <t xml:space="preserve"> informes  de visitas con planillas de registro y observaciones metodologicas.
7.  </t>
    </r>
    <r>
      <rPr>
        <sz val="11"/>
        <color theme="1"/>
        <rFont val="Calibri"/>
        <family val="2"/>
      </rPr>
      <t xml:space="preserve">PRODUCTO Y/O ENTREGABLE: </t>
    </r>
    <r>
      <rPr>
        <sz val="11"/>
        <color theme="1"/>
        <rFont val="Calibri"/>
        <family val="2"/>
      </rPr>
      <t xml:space="preserve"> Planillas de asistencia y actas de reunión con planes de mejoramiento.
8.  </t>
    </r>
    <r>
      <rPr>
        <sz val="11"/>
        <color theme="1"/>
        <rFont val="Calibri"/>
        <family val="2"/>
      </rPr>
      <t xml:space="preserve">PRODUCTO Y/O ENTREGABLE: </t>
    </r>
    <r>
      <rPr>
        <sz val="11"/>
        <color theme="1"/>
        <rFont val="Calibri"/>
        <family val="2"/>
      </rPr>
      <t xml:space="preserve">informes de participaciòn, compromisos y resultados.
9.  </t>
    </r>
    <r>
      <rPr>
        <sz val="11"/>
        <color theme="1"/>
        <rFont val="Calibri"/>
        <family val="2"/>
      </rPr>
      <t>PRODUCTO Y/O ENTREGABLE:</t>
    </r>
    <r>
      <rPr>
        <sz val="11"/>
        <color theme="1"/>
        <rFont val="Calibri"/>
        <family val="2"/>
      </rPr>
      <t xml:space="preserve">  Piezas publicitarias elaboradas.
10. </t>
    </r>
    <r>
      <rPr>
        <sz val="11"/>
        <color theme="1"/>
        <rFont val="Calibri"/>
        <family val="2"/>
      </rPr>
      <t xml:space="preserve">PRODUCTO Y/O ENTREGABLE: </t>
    </r>
    <r>
      <rPr>
        <sz val="11"/>
        <color theme="1"/>
        <rFont val="Calibri"/>
        <family val="2"/>
      </rPr>
      <t xml:space="preserve">Planilla de  resultado de las pruebas y plan de entrenamiento.
11.  </t>
    </r>
    <r>
      <rPr>
        <sz val="11"/>
        <color theme="1"/>
        <rFont val="Calibri"/>
        <family val="2"/>
      </rPr>
      <t xml:space="preserve">PRODUCTO Y/O ENTREGABLE: </t>
    </r>
    <r>
      <rPr>
        <sz val="11"/>
        <color theme="1"/>
        <rFont val="Calibri"/>
        <family val="2"/>
      </rPr>
      <t xml:space="preserve"> Programa de capacitación, evidencia fotografica y planilla de registro y  asistencia.
12. </t>
    </r>
    <r>
      <rPr>
        <sz val="11"/>
        <color theme="1"/>
        <rFont val="Calibri"/>
        <family val="2"/>
      </rPr>
      <t xml:space="preserve">PRODUCTO Y/O ENTREGABLE: </t>
    </r>
    <r>
      <rPr>
        <sz val="11"/>
        <color theme="1"/>
        <rFont val="Calibri"/>
        <family val="2"/>
      </rPr>
      <t xml:space="preserve"> Programa de entrenamiento ejecutado.
</t>
    </r>
  </si>
  <si>
    <t xml:space="preserve">1.        PRODUCTO ENTREGABLE: plan de acción para deporte alternativo.
2.        PRODUCTO ENTREGABLE: lista de chequeo de elementos y acciones aprobadas. 
3.      PRODUCTO ENTREGABLE: informes estadísticos de cumplimiento y seguimiento a procesos.
4.        PRODUCTO ENTREGABLE: Plantillas de visitas realizadas, actas de mesa de trabajo, compromisos adquiridos. 
5. PRODUCTO ENTREGABLE. Planillas de asistencia e informes de eventos, talleres, capacitaciones, evidencias fotográficas.
6. PRODUCTO ENTREGABLE: informe de participación, planillas de asistencia y actas de reunión con compromisos adquiridos. 
7. PRODUCTO ENTREGABLE: Fichas de información publicitaria. 
8.  PRODUCTO ENTREGABLE: Fichas de caracterización 
9. PRODUCTO ENTREGABLE: Documentos generados. 
10. PRODUCTO ENTREGABLE: Informe de eventos, fixtures, actas de reunión, planillas de inscritos y actas de premiación. </t>
  </si>
  <si>
    <t>INGRID DURLEY ROBAYO RODRIGUEZ</t>
  </si>
  <si>
    <t>LUIS FELIPE TRUJILLO FIGUEROA</t>
  </si>
  <si>
    <t>JUAN PABLO CAICEDO ORTIZ</t>
  </si>
  <si>
    <t xml:space="preserve">JOSE ALEXANDER DIAZ PARDO </t>
  </si>
  <si>
    <t>MARIA ALEJANDRA SUAREZ REYES</t>
  </si>
  <si>
    <t>JUAN DIEGO MATEUS DE ARMAS</t>
  </si>
  <si>
    <t>NANCY LORENA RAMOS CONTRERAS</t>
  </si>
  <si>
    <t>DIANA MARITZA MATABAJOY</t>
  </si>
  <si>
    <t>GLADYS AMPARO BECERRA CANO</t>
  </si>
  <si>
    <t>PRESTACIÓN DE SERVICIOS DE APOYO A LA GESTIÓN  COMO  TECNÓLOGO  PARA EL FORTALECIMIENTO DE  LOS PROCESOS DE FORMACIÓN Y PREPARACIÓN  DE DEPORTISTAS EN  ESCUELAS DE INICIACION  PARA EL SECTOR URBANO Y RURAL  MEDIANTE EL FORTALECIMIENTO DEL DEPORTE FORMATIVO DEL MUNICIPIO DE VILLAVICENCIO.</t>
  </si>
  <si>
    <t>PRESTACIÓN DE SERVICIOS DE APOYO A LA GESTIÓN  EN ACCIONES  DE CONTROL  PROCEDIMENTAL  Y  PROCESOS ADMINISTRATIVOS  DE LA  FORMACIÓN Y PREPARACIÓN DE DEPORTISTAS EN  ESCUELAS DE INICIACION PARA EL SECTOR URBANO Y RURAL MEDIANTE EL FORTALECIMIENTO DEL DEPORTE  DE ACUERDO A LA POLITICA PUBLICA DRAF  DEL MUNICIPIO DE VILLAVICENCIO.</t>
  </si>
  <si>
    <t>PRESTACIÓN DE SERVICIOS  PROFESIONALES EN LOS PROCESOS DE FORMACIÓN Y PREPARACIÓN DE DEPORTISTAS EN ESCUELAS DE INICIACION  PARA EL SECTOR URBANO Y RURAL MEDIANTE EL FORTALECIMIENTO DEL DEPORTE  FORMATIVO   DEL MUNICIPIO DE VILLAVICENCIO.</t>
  </si>
  <si>
    <t>PRESTACIÓN DE SERVICIOS PROFESIONALES PARA EL ACOMPAÑAMIENTO EN EL MEJORAMIENTO DEL SG- SST EN EL CUMPLIMIENTO DE REQUISITOS LEGALES ESTABLECIDOS EN LA RESOLUCIÓN 312 DEL 2019 Y REQUISITOS ASOCIADOS AL COVID-19, REFORZANDO EL PROCESO DE SEGURIDAD SALUD EN EL TRABAJO DEL INSTITUTO MUNICIPAL DE DEPORTE Y RECREACION DE VILLAVIENCIO IMDER.</t>
  </si>
  <si>
    <t>PRESTACIÓN DE SERVICIOS PROFESIONALES EN LOS PROCESOS DE FORMACIÓN Y PREPARACIÓN DE LAS ESCUELAS DE INICIACION DEPORTIVA PARA EL SECTOR URBANO Y RURAL MEDIANTE EL FORTALECIMIENTO DEL DEPORTE EXTRAESCOLAR DEL MUNICIPIO DE VILLAVICENCIO.</t>
  </si>
  <si>
    <t>PRESTACIÓN DE SERVICIOS PROFESIONALES COMO COMUNICADORA SOCIAL PARA LA PROMOCIÓN, DIVULGACIÓN Y COMUNICACIÓN DE LAS ESTRATEGIAS PUBLICITARIAS DE LOS PROCESOS DE FORMACIÒN Y PREPARACIÒN DE DEPORTISTAS EN ESCUELAS DE INICIACIÓN DEPORTIVA EN EL MUNICIPIO DE VILLAVICENCIO.</t>
  </si>
  <si>
    <t>PRESTACIÓN DE SERVICIOS DE APOYO A LA GESTION EN LOS PROCESOS DE FORMACIÓN Y PREPARACIÓN DE DEPORTISTAS EN ESCUELAS DE INICIACION  PARA  LA POBLACION CON DISCAPACIDAD MEDIANTE EL FORTALECIMIENTO DE ESCUELAS SIN LIMITE  ESTABLECIDO EN LA POLITICA PUBLICA DEL DEPORTE LA RECREACION Y LA ACTIVIDAD FISICA  DEL MUNICIPIO DE VILLAVICENCIO.</t>
  </si>
  <si>
    <t>7 DE MAYO DE 2021</t>
  </si>
  <si>
    <t>20/26 de marzo de 2021</t>
  </si>
  <si>
    <t>OTORGAR INCENTIVOS A DEPORTISTAS QUE HAYAN REPRESENTADO AL MUNICIPIO DE VILLAVICENCIO EN COMPETENCIAS NACIONALES E INTERNACIONALES</t>
  </si>
  <si>
    <t>Resolucion N° XX</t>
  </si>
  <si>
    <t>1 DIA</t>
  </si>
  <si>
    <t>PREMIACION 5  CATEGORIAS</t>
  </si>
  <si>
    <t>DANIEL ANDRES BUSTOS MAYORGA</t>
  </si>
  <si>
    <t>YULY ANDREA REY RINCON</t>
  </si>
  <si>
    <t>ANDERSON MAYOR CASTIBLANCO</t>
  </si>
  <si>
    <t>CRISTHIAN ORLANDO CARRILLO TEJEIRO</t>
  </si>
  <si>
    <t>JACK HOLLMAN HURTADO LOPEZ</t>
  </si>
  <si>
    <t>JAIME ANDRES  GALVIS CASTELBLANCO</t>
  </si>
  <si>
    <t>CARLOS GUILLERMO REY RICO</t>
  </si>
  <si>
    <t>JORGE HUMBERTO BARBOSA RESTREPO</t>
  </si>
  <si>
    <t xml:space="preserve">YENNI PAOLA RODRIGUEZ AMAYA </t>
  </si>
  <si>
    <t xml:space="preserve">HECTOR JULIO CHARRUPI VALENCIA </t>
  </si>
  <si>
    <t>EDGAR ALBERTO SUAREZ SUAREZ</t>
  </si>
  <si>
    <t xml:space="preserve">MICHELL EULLIBERTH HURTADO MEJIA
</t>
  </si>
  <si>
    <t>PRESTACIÓN DE SERVICIOS PROFESIONALES EN LOS PROCESOS DE FORMACIÓN Y PREPARACIÓN DE LAS ESCUELAS DE INICIACION DEPORTIVA PARA EL SECTOR URBANO Y RURAL MEDIANTE EL FORTALECIMIENTO DEL DEPORTE  EXTRAESCOLAR  DEL MUNICIPIO DE VILLAVICENCIO.</t>
  </si>
  <si>
    <t>PRESTACIÓN DE SERVICIOS PROFESIONALES EN LOS PROCESOS DE FORMACIÒN Y PREPARACIÒN  DE LAS ESCUELAS DE INICIACIÒN DEPORTIVA PARA SECTOR URBANO Y RURAL MEDIANTE EL FORTALECIMIENTO  DEL DEPORTE EXTRAESCOLAR  DEL MUNICPIO DE VILLAVICENCIO.</t>
  </si>
  <si>
    <t>PRESTACIÓN DE SERVICIOS DE APOYO A LA GESTIÓN  COMO  TÉCNICO EN DEPORTE PARA LOS PROCESOS DE FORMACIÓN Y PREPARACIÓN  DE ESCUELA DE INICIACION DEPORTIVA PARA EL SECTOR URBANO Y RURAL  MEDIANTE EL FORTALECIMIENTO DEL DEPORTE FORMATIVO DEL MUNICIPIO DE VILLAVICENCIO.</t>
  </si>
  <si>
    <t xml:space="preserve">PRESTACIÓN DE SERVICIOS PROFESIONALES PARA COORDINAR LOS PROCESOS DEL PROGRAMA DE DEPORTE COMUNITARIO A TRAVES DE  LA FORMACIÒN Y PREPARACIÒN  DE ESCUELAS DE INICIACIÒN DEPORTIVAS  EN EL  MUNICIPIO DE VILLAVICENCIO. </t>
  </si>
  <si>
    <t xml:space="preserve">PRESTACIÓN DE SERVICIOS DE APOYO A LA GESTIÓN COMO TÉCNICO EN LOS PROCESOS DE COMUNICACIÓN MEDIANTE LA  EDICIÓN Y DISEÑO DE PIEZAS GRÁFICAS PARA EL FORTALECIMIENTO EN LA DIVULGACIÒN DE LA OFERTA DE LOS PROCESOS DE FORMACIÒN Y PREPARACIÒN DEPORTIVA EN ESCUELAS DE INICIACIÒN DEL  MUNICIPIO DE VILLAVICENCIO.
</t>
  </si>
  <si>
    <t>PRESTACIÓN DE SERVICIOS PROFESIONALES EN ACCIONES  DE CONTROL  PROCEDIMENTAL  Y  PROCESOS ADMINISTRATIVOS DE LA  FORMACIÓN Y PREPARACIÓN DE DEPORTISTAS EN  ESCUELAS DE INICIACION PARA EL SECTOR URBANO Y RURAL MEDIANTE EL FORTALECIMIENTO DEL DEPORTE  DE ACUERDO A LA POLITICA PUBLICA DRAF  DEL MUNICIPIO DE VILLAVICENCIO.</t>
  </si>
  <si>
    <t xml:space="preserve">1. Desarrollar el plan de clase de los entrenamientos y sesiones según tipo de población, grupo etario y deporte, acorde a los lineamientos del programa en los sectores rural y urbano. PRODUCTO ENTREGABLE: informe de ejecuciòn del plan de clase.
2. llevar asistencia de clase y fichas de inscripciòn de sus deportistas. PRODUCTO ENTREGABLE: Planillas de asistencia, fichas de inscripciòn , matriz de análisis de riesgo.
3. Generar 4 grupos de atención  regular, cada uno con minimo 20 estudiantes atendidos 3 veces por semana . PRODUCTO ENTREGABLE:  fichas de registro de entrenamiento y avance fisico, tecnico.
4. Desarrollar los test y pruebas de entrada de manera  periódica según lineamientos del programa y plan de acción elaborado por el coordinador de programa para el desarrollo de la clase. PRODUCTO ENTREGABLE: Informe de test, resultados de pruebas y  plan de entrenamiento como mejora .
5. Acudir a las reuniones programadas por el coordinador del programa y supervisor del contrato.  PRODUCTO ENTREGABLE: Planillas de asistencia, reporte de accidentes  e insidentes y/o enfermedades.
6. Generar y entregar reporte de atención, cobertura e impacto de sus sesiones de clase mensual PRODUCTO ENTREGABLE: informe de cobertura.
7. Brindar charlas técnicas y de bioseguridad a sus grupos de atención. PRODUCTO ENTREGABLE: Planillas de asistencia, registro fotográfico, informe con contenido de charlas.
8. Ejecutar los programas y eventos deportivos y/o recreativos con sus grupos beneficiarios, diseñados desde el plan de acción del programa. PRODUCTO ENTREGABLE: Informe de ejecución  de eventos, evidencias fotograficas.
9. apoyar con la logistica de los eventos de impacto para el instituto PRODUCTO  ENTREGABLE: certificación de  participaciòn en el evento por parte del supervisor.
10.  Suministrar información sobre los procesos y procedimientos que fortalezcan los procesos de calidad del instituto, a sus respectivos coordinadores. PRODUCTO ENTREGABLE: Documentos soportes de procedimientos de ejecución de clases.
11. suministrar  información verificable a los respectivos coordinadores con relación a los alcances, e impactos de asistencia de los programas desarrollados, con la finalidad de  robustecer los informes estadísticos de impacto social  por parte del instituto. PRODUCTO ENTREGABLE: informe de  coberturas. </t>
  </si>
  <si>
    <t xml:space="preserve">1. Desarrollar el plan de clase de los entrenamientos y sesiones según tipo de población, grupo etario y deporte, acorde a los lineamientos del programa en los sectores rural y urbano. PRODUCTO ENTREGABLE: informe de ejecuciòn del plan de clase.
2. llevar asistencia de clase y fichas de inscripciòn  de sus deportistas. PRODUCTO ENTREGABLE: Planillas de asistencia, fichas de inscripciòn , matriz de análisis de riesgo.
3. Generar 4 grupos de atención  regular, cada uno con minimo 20 estudiantes atendidos 3 veces por semana . PRODUCTO ENTREGABLE:  fichas de registro de entrenamiento y avance fisico, tecnico.
4. Desarrollar los test y pruebas de entrada de manera  periódica según lineamientos del programa y plan de acción elaborado por el coordinador de programa para el desarrollo de la clase. PRODUCTO ENTREGABLE: Informe de test, resultados de pruebas y  plan de entrenamiento como mejora .
5. Acudir a las reuniones programadas por el coordinador del programa y supervisor del contrato.  PRODUCTO ENTREGABLE: Planillas de asistencia, reporte de accidentes  e insidentes y/o enfermedades.
6. Generar y entregar reporte de atención, cobertura e impacto de sus sesiones de clase mensual PRODUCTO ENTREGABLE: informe de cobertura.
7. Brindar charlas técnicas y de bioseguridad a sus grupos de atención. PRODUCTO ENTREGABLE: Planillas de asistencia, registro fotográfico, informe con contenido de charlas.
8. Ejecutar los programas y eventos deportivos y/o recreativos con sus grupos beneficiarios, diseñados desde el plan de acción del programa. PRODUCTO ENTREGABLE: Informe de ejecución  de eventos, evidencias fotograficas.
9. apoyar con la logistica de los eventos de impacto para el instituto PRODUCTO  ENTREGABLE: certificación de  participaciòn en el evento por parte del supervisor.
10.  Suministrar información sobre los procesos y procedimientos que fortalezcan los procesos de calidad del instituto, a sus respectivos coordinadores. PRODUCTO ENTREGABLE: Documentos soportes de procedimientos de ejecución de clases.
11. suministrar  información verificable a los respectivos coordinadores con relación a los alcances, e impactos de asistencia de los programas desarrollados, con la finalidad de  robustecer los informes estadísticos de impacto social  por parte del instituto. PRODUCTO ENTREGABLE: informe de  coberturas. </t>
  </si>
  <si>
    <t>1. Desarrollar el plan de clase de los entrenamientos y sesiones según tipo de población, grupo etario y deporte, acorde a los lineamientos del programa en los sectores rural y urbano. PRODUCTO ENTREGABLE: informe de ejecuciòn del plan de clase.
2. Llevar asistencia de clase y fichas de inscripciòn  de sus deportistas. PRODUCTO ENTREGABLE: Planillas de asistencia, fichas de inscripciòn , matriz de análisis de riesgo.
3. Generar 4 grupos de atención  regular, cada uno con minimo 20 estudiantes atendidos 3 veces por semana . PRODUCTO ENTREGABLE:  fichas de registro de entrenamiento y avance fisico, tecnico.
4. Desarrollar los test y pruebas de entrada de manera  periódica según lineamientos del programa y plan de acción elaborado por el coordinador de programa para el desarrollo de la clase. PRODUCTO ENTREGABLE: Informe de test, resultados de pruebas y  plan de entrenamiento como mejora .
5. Acudir a las reuniones programadas por el coordinador del programa y supervisor del contrato.  PRODUCTO ENTREGABLE: Planillas de asistencia, reporte de accidentes  e insidentes y/o enfermedades.
6. Generar y entregar reporte de atención, cobertura e impacto de sus sesiones de clase mensual PRODUCTO ENTREGABLE: informe de cobertura.
7. Brindar charlas técnicas y de bioseguridad a sus grupos de atención. PRODUCTO ENTREGABLE: Planillas de asistencia, registro fotográfico, informe con contenido de charlas.
8. Ejecutar los programas y eventos deportivos y/o recreativos con sus grupos beneficiarios, diseñados desde el plan de acción del programa. PRODUCTO ENTREGABLE: Informe de ejecución  de eventos, evidencias fotograficas.
9. Apoyar con la logistica de los eventos de impacto para el instituto PRODUCTO  ENTREGABLE: certificación de  participaciòn en el evento por parte del supervisor.
10.  Suministrar información sobre los procesos y procedimientos que fortalezcan los procesos de calidad del instituto, a sus respectivos coordinadores. PRODUCTO ENTREGABLE: Documentos soportes de procedimientos de ejecución de clases.
11. suministrar  información verificable a los respectivos coordinadores con relación a los alcances, e impactos de asistencia de los programas desarrollados, con la finalidad de  robustecer los informes estadísticos de impacto social  por parte del instituto. PRODUCTO ENTREGABLE: informe de  coberturas.  12. Las demás que le sean asignadas de acuerdo con el objeto del contrato, establecidas en la constitución y la ley. PRODUCTO/ENTREGABLE: Documentos asociados al objeto del contrato.</t>
  </si>
  <si>
    <t xml:space="preserve">1. Brindar asistencia técnica al área deportiva para el control de documentación en los diferentes procesos del área deportiva. PRODUCTOS  ENTREGABLE: Registro de Control de Asistencia técnica al área. 
2. Apoyar la construcción de documentos y herramientas de seguimiento a la nformación del área deportiva técnica derivado de los proyectos de inversión. PRODUCTOS  ENTREGABLE: Documentos elaborados, Informes de gestión, Actas de reunión y/o registros de asistencia. 
3.  Hacer revisión, seguimiento y control a la correspondencia y/o expedientes que se radican en la subdirección técnica por parte del área deportiva. PRODUCTOS  ENTREGABLE: Registro de control de documentación. 
4. Responder y organizar el archivo documental que resulte de los procesos del área deportiva. PRODUCTOS  ENTREGABLE: Inventario documental, Registro fotográfico.
5.  Asistir a las convocatorias que se motivan desde la Subdirección técnica, tanto para procesos técnicos y deportivos como administrativos en caso que se requiera. PRODUCTOS  ENTREGABLE: Acta de Reunión y/o registros de asistencia.
6. Suministrar  informacion verificable  con relacion a los alcances, e impactos de asistencia de los programas desarrollados, con la finalidad de  enriquecer los informes estadisticos de impacto social  por parte del área deportiva. PRODUCTO ENTREGABLE: informe de  coberturas.
7. Apoyar  la  elaboracion de soportes documentales sobre los procesos y procedimientos, generando  acciones  para el  fortalecimiento del área de deportes. PRODUCTO ENTREGABLE. soportes de procedimientos del programa, actas de mesas de trabajo con era de calidad.
8. Las demás que se requieran por parte del supervisor y que sean concordantes con el objeto contractual. PRODUCTOS  ENTREGABLE: Acta de Reunión y/o registros de asistencia. Informes de Gestión Documentos del proceso.
</t>
  </si>
  <si>
    <t>1. Desarrollar el plan de clase de los entrenamientos y sesiones según tipo de población, grupo etario y deporte, acorde a los lineamientos del programa en los sectores rural y urbano. PRODUCTO ENTREGABLE: informe de ejecuciòn del plan de clase.
2. llevar asistencia de clase y fichas de inscripciòn de sus deportistas. PRODUCTO ENTREGABLE: Planillas de asistencia, fichas de inscripciòn , matriz de análisis de riesgo.
3. Generar 4 grupos de atención  regular, cada uno con minimo 20 estudiantes atendidos 3 veces por semana . PRODUCTO ENTREGABLE:  fichas de registro de entrenamiento y avance fisico, tecnico.
4. Desarrollar los test y pruebas de entrada de manera  periódica según lineamientos del programa y plan de acción elaborado por el coordinador de programa para el desarrollo de la clase. PRODUCTO ENTREGABLE: Informe de test, resultados de pruebas y  plan de entrenamiento como mejora .
5. Acudir a las reuniones programadas por el coordinador del programa y supervisor del contrato.  PRODUCTO ENTREGABLE: Planillas de asistencia, reporte de accidentes  e insidentes y/o enfermedades.
6. Generar y entregar reporte de atención, cobertura e impacto de sus sesiones de clase mensual PRODUCTO ENTREGABLE: informe de cobertura.
7. Brindar charlas técnicas y de bioseguridad a sus grupos de atención. PRODUCTO ENTREGABLE: Planillas de asistencia, registro fotográfico, informe con contenido de charlas.
8. Ejecutar los programas y eventos deportivos y/o recreativos con sus grupos beneficiarios, diseñados desde el plan de acción del programa. PRODUCTO ENTREGABLE: Informe de ejecución  de eventos, evidencias fotograficas.
9. Apoyar con la logistica de los eventos de impacto para el instituto PRODUCTO  ENTREGABLE: certificación de  participaciòn en el evento por parte del supervisor.
10.  Suministrar información sobre los procesos y procedimientos que fortalezcan los procesos de calidad del instituto, a sus respectivos coordinadores. PRODUCTO ENTREGABLE: Documentos soportes de procedimientos de ejecución de clases.
11. suministrar  información verificable a los respectivos coordinadores con relación a los alcances, e impactos de asistencia de los programas desarrollados, con la finalidad de  robustecer los informes estadísticos de impacto social  por parte del instituto. PRODUCTO ENTREGABLE: informe de  coberturas.  12. Las demás que le sean asignadas de acuerdo con el objeto del contrato, establecidas en la constitución y la ley. PRODUCTO/ENTREGABLE: Documentos asociados al objeto del contrato.</t>
  </si>
  <si>
    <t xml:space="preserve">1. Desarrollar el plan de clase de los entrenamientos y sesiones según tipo de población, grupo etario y deporte, acorde a los lineamientos del programa en los sectores rural y urbano. PRODUCTO ENTREGABLE: informe de ejecuciòn del plan de clase.
2. llevar asistencia de clase y fichas de inscripciòn de sus deportistas. PRODUCTO ENTREGABLE: Planillas de asistencia, fichas de inscripciòn , matriz de análisis de riesgo.
3. Generar 4 grupos de atención  regular, cada uno con minimo 20 estudiantes atendidos 3 veces por semana . PRODUCTO ENTREGABLE:  fichas de registro de entrenamiento y avance fisico, tecnico.
4. Desarrollar los test y pruebas de entrada de manera  periódica según lineamientos del programa y plan de acción elaborado por el coordinador de programa para el desarrollo de la clase. PRODUCTO ENTREGABLE: Informe de test, resultados de pruebas y  plan de entrenamiento como mejora .
5. Acudir a las reuniones programadas por el coordinador del programa y supervisor del contrato.  PRODUCTO ENTREGABLE: Planillas de asistencia, reporte de accidentes  e insidentes y/o enfermedades.
6. Generar y entregar reporte de atención, cobertura e impacto de sus sesiones de clase mensual PRODUCTO ENTREGABLE: informe de cobertura.
7. Brindar charlas técnicas y de bioseguridad a sus grupos de atención. PRODUCTO ENTREGABLE: Planillas de asistencia, registro fotográfico, informe con contenido de charlas.
8. Ejecutar los programas y eventos deportivos y/o recreativos con sus grupos beneficiarios, diseñados desde el plan de acción del programa. PRODUCTO ENTREGABLE: Informe de ejecución  de eventos, evidencias fotograficas.
9. apoyar con la logistica de los eventos de impacto para el instituto PRODUCTO  ENTREGABLE: certificación de  participaciòn en el evento por parte del supervisor.
10.  Suministrar información sobre los procesos y procedimientos que fortalezcan los procesos de calidad del instituto, a sus respectivos coordinadores. PRODUCTO ENTREGABLE: Documentos soportes de procedimientos de ejecución de clases.
11. suministrar  información verificable a los respectivos coordinadores con relación a los alcances, e impactos de asistencia de los programas desarrollados, con la finalidad de  robustecer los informes estadísticos de impacto social  por parte del instituto. PRODUCTO ENTREGABLE: informe de  coberturas. </t>
  </si>
  <si>
    <t>21 DE ABRIL DE 2021</t>
  </si>
  <si>
    <t>4 DE MAYO DE 2021</t>
  </si>
  <si>
    <t>8 DE ABRIL DE 2021/</t>
  </si>
  <si>
    <t>8 DE ABRIL DE 2021/07 DE OCTUBRE DE 2021</t>
  </si>
  <si>
    <t>9 DE ABRIL DE 2021/08 DE NOVIEMBRE DE 2021</t>
  </si>
  <si>
    <t>12 DE ABRIL DE 2021/11 DE NOVIEMBRE DE 2021</t>
  </si>
  <si>
    <t>16 DE ABRIL DE 2021/15 DE NOVIEMBRE DE 2021</t>
  </si>
  <si>
    <t>20 DE ABRIL DE 2021/19 DE NOVIEMBRE DE 2021</t>
  </si>
  <si>
    <t>20 DE ABRIL DE 2021/20 DE NOVIEMBRE DE 2021</t>
  </si>
  <si>
    <t>21 DE ABRIL DE 2021/20 DE JUNIO DE 2021</t>
  </si>
  <si>
    <t>LILIANA PAOLA SABOGAL GAITAN</t>
  </si>
  <si>
    <t>PRESTACIÓN DE SERVICIOS PROFESIONALES COMO PSICÓLOGA PARA EL  FOMENTO DE LA  FORMACIÒN Y PREPARACIÒN DE LAS ESCUELAS DE INICIACIÒN, COMO ESTRATEGIA DE BIENESTAR SOCIAL  PARA  LOS USUARIOS BENEFICIADOS POR LA OFERTA DEL  INSTITUTO MUNICIPAL DE DEPORTES DEL  MUNICIPIO DE  VILLAVICENCIO.</t>
  </si>
  <si>
    <t>26/07 de abril de 2021</t>
  </si>
  <si>
    <t>28/07 de abril de 2021</t>
  </si>
  <si>
    <t>29/07 de abril de 2021</t>
  </si>
  <si>
    <t>30/07 de abril de 2021</t>
  </si>
  <si>
    <t>31/07 de abril de 2021</t>
  </si>
  <si>
    <t>32/07 de abril de 2021</t>
  </si>
  <si>
    <t>33/07 de abril de 2021</t>
  </si>
  <si>
    <t>MARIA ALEJANDRA GARCIA BARRAGAN</t>
  </si>
  <si>
    <t>PRESTACIÓN DE SERVICIOS DE APOYO A LA GESTIÓN COMO TÉCNICO PARA LA PROMOCIÓN, DIVULGACIÓN  Y COMUNICACIÓN DE LAS ESTRATEGIAS PUBLICITARIAS DE LOS PROCESOS  DE FORMACIÒN Y PREPARACIÒN DE  ESCUELAS DE INICIACIÓN DEPORTIVA EN EL  MUNICIPIO DE VILLAVICENCIO.</t>
  </si>
  <si>
    <t>34/07 de abril de 2021</t>
  </si>
  <si>
    <t>35/07 de abril de 2021</t>
  </si>
  <si>
    <t>LUIS ALEJANDRO MENDEZ NEIRA</t>
  </si>
  <si>
    <t>36/07 de abril de 2021</t>
  </si>
  <si>
    <t>PRESTACIÓN DE SERVICIOS PROFESIONALES PARA COORDINAR EL PROGRAMA DE EDUACIÓN FÍSICA EXTRA ESCOLAR MEDIANTE EL DESARROLLO DE ESCUELAS DE INICIACIÒN DEPORTIVA DEL MUNICIPIO DE VILLAVICENCIO.</t>
  </si>
  <si>
    <t xml:space="preserve">1. PRODUCTO ENTREGABLE: Manual de actividades y lineamientos. 
2, PRODUCTO ENTREGABLE: Planilla de seguimiento, actas me mesas de trabjo de seuimiento. 
3. .PRODUCTO ENTREGABLE: Informes desarrollados y seguimiento a procesos. 
4. PRODUCTO ENTREGABLE: Planillas de asistencia y actas de reunión.
5. PRODUCTO ENTREGABLE: Planilla de asistencia, actas de visita y compromisos adquiridos. 
6. PRODUCTO ENTREGABLE: Piezas publicitarias.
7  PRODUCTO ENTREGABLE: Informes de eventos, evidencias fotográficas y actas de premiación.
 8.  PRODUCTO ENTREGABLE: Programa de capacitación, evidencias fotográficas y lista de asistencia. </t>
  </si>
  <si>
    <t>37/07 de abril de 2021</t>
  </si>
  <si>
    <t>47/07 de abril de 2021</t>
  </si>
  <si>
    <t>NIDIA YOLANDA MARTINEZ  MARTINEZ</t>
  </si>
  <si>
    <t>51/12 de abril de 2021</t>
  </si>
  <si>
    <t>57/08 de abril de 2021</t>
  </si>
  <si>
    <t>59/09 de abril de 2021</t>
  </si>
  <si>
    <t>61/12 de abril de 2021</t>
  </si>
  <si>
    <t>63/15 de abril de 2021</t>
  </si>
  <si>
    <t>64/19 de abril de 2021</t>
  </si>
  <si>
    <t>65/19 de abril de 2021</t>
  </si>
  <si>
    <t>67/20  Abril 2021</t>
  </si>
  <si>
    <t>68/20 Abril 2021</t>
  </si>
  <si>
    <t>75/20 Abril 2021</t>
  </si>
  <si>
    <t>77/ 20 Abril 2021</t>
  </si>
  <si>
    <t>78/ 20 Abril 2021</t>
  </si>
  <si>
    <r>
      <t xml:space="preserve">1.OBSERVA. </t>
    </r>
    <r>
      <rPr>
        <sz val="11"/>
        <color rgb="FF000000"/>
        <rFont val="Calibri"/>
        <family val="2"/>
      </rPr>
      <t xml:space="preserve">PRODUCTO / ENTREGABLE: </t>
    </r>
    <r>
      <rPr>
        <sz val="11"/>
        <color rgb="FF000000"/>
        <rFont val="Calibri"/>
        <family val="2"/>
      </rPr>
      <t xml:space="preserve">Reporte mensual de rendición de cuentas. 
2. </t>
    </r>
    <r>
      <rPr>
        <sz val="11"/>
        <color rgb="FF000000"/>
        <rFont val="Calibri"/>
        <family val="2"/>
      </rPr>
      <t>PRODUCTO / ENTREGABLE:</t>
    </r>
    <r>
      <rPr>
        <sz val="11"/>
        <color rgb="FF000000"/>
        <rFont val="Calibri"/>
        <family val="2"/>
      </rPr>
      <t xml:space="preserve"> Actas de asistencia y /o registro de asistencia.
3. . </t>
    </r>
    <r>
      <rPr>
        <sz val="11"/>
        <color rgb="FF000000"/>
        <rFont val="Calibri"/>
        <family val="2"/>
      </rPr>
      <t>PRODUCTO / ENTREGABLE:</t>
    </r>
    <r>
      <rPr>
        <sz val="11"/>
        <color rgb="FF000000"/>
        <rFont val="Calibri"/>
        <family val="2"/>
      </rPr>
      <t xml:space="preserve"> Informes y/o envió de correo electrónico o cargue en la plataforma. 
4. . </t>
    </r>
    <r>
      <rPr>
        <sz val="11"/>
        <color rgb="FF000000"/>
        <rFont val="Calibri"/>
        <family val="2"/>
      </rPr>
      <t>PRODUCTO / ENTREGABLE:</t>
    </r>
    <r>
      <rPr>
        <sz val="11"/>
        <color rgb="FF000000"/>
        <rFont val="Calibri"/>
        <family val="2"/>
      </rPr>
      <t xml:space="preserve"> Balance mensual. 
5. . </t>
    </r>
    <r>
      <rPr>
        <sz val="11"/>
        <color rgb="FF000000"/>
        <rFont val="Calibri"/>
        <family val="2"/>
      </rPr>
      <t xml:space="preserve">PRODUCTO / ENTREGABLE: </t>
    </r>
    <r>
      <rPr>
        <sz val="11"/>
        <color rgb="FF000000"/>
        <rFont val="Calibri"/>
        <family val="2"/>
      </rPr>
      <t xml:space="preserve">Certificado de idoneidad.
6.  </t>
    </r>
    <r>
      <rPr>
        <sz val="11"/>
        <color rgb="FF000000"/>
        <rFont val="Calibri"/>
        <family val="2"/>
      </rPr>
      <t>PRODUCTO / ENTREGABLE:</t>
    </r>
    <r>
      <rPr>
        <sz val="11"/>
        <color rgb="FF000000"/>
        <rFont val="Calibri"/>
        <family val="2"/>
      </rPr>
      <t xml:space="preserve"> Documentos asociados al objeto del contrato.</t>
    </r>
  </si>
  <si>
    <t>1.PRODUCTO ENTREGABLE: Programa de  orientación y ejecuciòn del mismo.
 2.   PRODUCTO ENTREGABLE: informe de las sesiones de intervención, planillas de asistencia y evidencias fotograficas.
3.. PRODUCTO ENTREGABLE: planillas de asistencia a los programas de bienestar, evidencias fotograficas, actas de reuniòn.
4. . PRODUCTO ENTREGABLE: planillas de asistencia e informes de análisis de la fenomenología social, rutas de impacto para mejorar situaciones comportamentales.
5. RODUCTO ENTREGABLE: Informes de participación, con compromisos adquiridos y avances logrados.
6.  PRODUCTO ENTREGABLE:  programas de promoción y participación, talleres realizados con soporte fotogràfico.
7. . PRODUCTO ENTREGABLE: Documentos soportes de procedimientos de ejecución de componentes  psicosociales. 
8. PRODUCTO ENTREGABLE: informe de  coberturas.</t>
  </si>
  <si>
    <t xml:space="preserve">1. PRODUCTO ENTREGABLE: informe de ejecuciòn del plan de clase.
2.  PRODUCTO ENTREGABLE: Planillas de asistencia, fichas de inscripciòn , matriz de análisis de riesgo.
aPRODUCTO ENTREGABLE:  fichas de registro de entrenamiento y avance fisico, tecnico.
4. PRODUCTO ENTREGABLE: Informe de test, resultados de pruebas y  plan de entrenamiento como mejora .
5.  PRODUCTO ENTREGABLE: Planillas de asistencia, reporte de accidentes  e insidentes y/o enfermedades.
6. PRODUCTO ENTREGABLE: informe de cobertura.
7.  PRODUCTO ENTREGABLE: Planillas de asistencia, registro fotográfico, informe con contenido de charlas.
8. PRODUCTO ENTREGABLE: Informe de ejecución  de eventos, evidencias fotograficas.
9. PRODUCTO  ENTREGABLE: certificación de  participaciòn en el evento por parte del supervisor.
10.. PRODUCTO ENTREGABLE: Documentos soportes de procedimientos de ejecución de clases.
11.. PRODUCTO ENTREGABLE: informe de  coberturas. </t>
  </si>
  <si>
    <t xml:space="preserve">1. PRODUCTOS  ENTREGABLE: Registro de Control de Asistencia técnica al área. 
2. PRODUCTOS  ENTREGABLE: Documentos elaborados, Informes de gestión, Actas de reunión y/o registros de asistencia. 
3.  PRODUCTOS  ENTREGABLE: Registro de control de documentación. 
4.  PRODUCTOS  ENTREGABLE: Inventario documental, Registro fotográfico.
5.  . PRODUCTOS  ENTREGABLE: Acta de Reunión y/o registros de asistencia.
6.  PRODUCTO ENTREGABLE: informe de  coberturas.
7. PRODUCTO ENTREGABLE. soportes de procedimientos del programa, actas de mesas de trabajo con era de calidad.
8. PRODUCTOS  ENTREGABLE: Acta de Reunión y/o registros de asistencia. Informes de Gestión Documentos del proceso.
</t>
  </si>
  <si>
    <t xml:space="preserve">1. . PRODUCTO ENTREGABLE: informe de ejecuciòn del plan de clase
2. llevar asistencia de clase y fichas de inscripciòn de sus deportistas. PRODUCTO ENTREGABLE: Planillas de asistencia, fichas de inscripciòn , matriz de análisis de riesgo.
3. PRODUCTO ENTREGABLE:  fichas de registro de entrenamiento y avance fisico, tecnico.
4.PRODUCTO ENTREGABLE: Informe de test, resultados de pruebas y  plan de entrenamiento como mejora .
5. .  PRODUCTO ENTREGABLE: Planillas de asistencia, reporte de accidentes  e insidentes y/o enfermedades.
6.  PRODUCTO ENTREGABLE: informe de cobertura.
7. Brindar charlas técnicas y de bioseguridad a sus grupos de atención. PRODUCTO ENTREGABLE: Planillas de asistencia, registro fotográfico, informe con contenido de charlas.
8. Ejecutar los programas y eventos deportivos y/o recreativos con sus grupos beneficiarios, diseñados desde el plan de acción del programa. PRODUCTO ENTREGABLE: Informe de ejecución  de eventos, evidencias fotograficas.
9. apoyar con la logistica de los eventos de impacto para el instituto PRODUCTO  ENTREGABLE: certificación de  participaciòn en el evento por parte del supervisor.
10.  Suministrar información sobre los procesos y procedimientos que fortalezcan los procesos de calidad del instituto, a sus respectivos coordinadores. PRODUCTO ENTREGABLE: Documentos soportes de procedimientos de ejecución de clases.
11. suministrar  información verificable a los respectivos coordinadores con relación a los alcances, e impactos de asistencia de los programas desarrollados, con la finalidad de  robustecer los informes estadísticos de impacto social  por parte del instituto. PRODUCTO ENTREGABLE: informe de  coberturas. </t>
  </si>
  <si>
    <t xml:space="preserve">1. . PRODUCTO ENTREGABLE: informe de ejecuciòn del plan de clase.
2. lPRODUCTO ENTREGABLE: Planillas de asistencia, fichas de inscripciòn , matriz de análisis de riesgo.
3. PRODUCTO ENTREGABLE:  fichas de registro de entrenamiento y avance fisico, tecnico.
4. PRODUCTO ENTREGABLE: Informe de test, resultados de pruebas y  plan de entrenamiento como mejora .
5.   PRODUCTO ENTREGABLE: Planillas de asistencia, reporte de accidentes  e insidentes y/o enfermedades.
6. PRODUCTO ENTREGABLE: informe de cobertura.
7. . PRODUCTO ENTREGABLE: Planillas de asistencia, registro fotográfico, informe con contenido de charlas.
8. Ejecutar los programas y eventos deportivos y/o recreativos con sus grupos beneficiarios, diseñados desde el plan de acción del programa. PRODUCTO ENTREGABLE: Informe de ejecución  de eventos, evidencias fotograficas.
9. apoyar con la logistica de los eventos de impacto para el instituto PRODUCTO  ENTREGABLE: certificación de  participaciòn en el evento por parte del supervisor.
10.  Suministrar información sobre los procesos y procedimientos que fortalezcan los procesos de calidad del instituto, a sus respectivos coordinadores. PRODUCTO ENTREGABLE: Documentos soportes de procedimientos de ejecución de clases.
11. suministrar  información verificable a los respectivos coordinadores con relación a los alcances, e impactos de asistencia de los programas desarrollados, con la finalidad de  robustecer los informes estadísticos de impacto social  por parte del instituto. PRODUCTO ENTREGABLE: informe de  coberturas. </t>
  </si>
  <si>
    <t xml:space="preserve">1. PRODUCTO ENTREGABLE: informe de ejecuciòn del plan de clase.
2. PRODUCTO ENTREGABLE: Planillas de asistencia, fichas de inscripciòn , matriz de análisis de riesgo.
3. . PRODUCTO ENTREGABLE:  fichas de registro de entrenamiento y avance fisico, tecnico.
4.  PRODUCTO ENTREGABLE: Informe de test, resultados de pruebas y  plan de entrenamiento como mejora .
5.  PRODUCTO ENTREGABLE: Planillas de asistencia, reporte de accidentes  e insidentes y/o enfermedades.
6. PRODUCTO ENTREGABLE: informe de cobertura.
7.PRODUCTO ENTREGABLE: Planillas de asistencia, registro fotográfico, informe con contenido de charlas.
8. PRODUCTO ENTREGABLE: Informe de ejecución  de eventos, evidencias fotograficas.
9.PRODUCTO  ENTREGABLE: certificación de  participaciòn en el evento por parte del supervisor.
10.  PRODUCTO ENTREGABLE: Documentos soportes de procedimientos de ejecución de clases.
11. PRODUCTO ENTREGABLE: informe de  coberturas. </t>
  </si>
  <si>
    <t xml:space="preserve">1.  PRODUCTO ENTREGABLE: informe de ejecuciòn del plan de clase.
2. PRODUCTO ENTREGABLE: Planillas de asistencia, fichas de inscripciòn , matriz de análisis de riesgo.
3.  PRODUCTO ENTREGABLE:  fichas de registro de entrenamiento y avance fisico, tecnico.
4. PRODUCTO ENTREGABLE: Informe de test, resultados de pruebas y  plan de entrenamiento como mejora .
5.   PRODUCTO ENTREGABLE: Planillas de asistencia, reporte de accidentes  e insidentes y/o enfermedades.
6. PRODUCTO ENTREGABLE: informe de cobertura.
7. PRODUCTO ENTREGABLE: Planillas de asistencia, registro fotográfico, informe con contenido de charlas.
8.  PRODUCTO ENTREGABLE: Informe de ejecución  de eventos, evidencias fotograficas.
9. PRODUCTO  ENTREGABLE: certificación de  participaciòn en el evento por parte del supervisor.
10.  PRODUCTO ENTREGABLE: Documentos soportes de procedimientos de ejecución de clases.
11.  PRODUCTO ENTREGABLE: informe de  coberturas. </t>
  </si>
  <si>
    <t xml:space="preserve">1.PRODUCTO ENTREGABLE: informe de ejecuciòn del plan de clase.
2. PRODUCTO ENTREGABLE: Planillas de asistencia, fichas de inscripciòn , matriz de análisis de riesgo.
3. Generar 4 grupos de atención  regular, cada uno con  minimo 20 estudiantes atendidos 3 veces por semana . PRODUCTO ENTREGABLE:  fichas de registro de entrenamiento y avance fisico, tecnico.
4.  PRODUCTO ENTREGABLE: Informe de test, resultados de pruebas y  plan de entrenamiento como mejora .
5.  PRODUCTO ENTREGABLE: Planillas de asistencia, reporte de accidentes  e insidentes y/o enfermedades.
6. PRODUCTO ENTREGABLE: informe de cobertura.
7.  PRODUCTO ENTREGABLE: Planillas de asistencia, registro fotográfico, informe con contenido de charlas.
8.  RODUCTO ENTREGABLE: Informe de ejecución  de eventos, evidencias fotograficas.
9. PRODUCTO  ENTREGABLE: certificación de  participaciòn en el evento por parte del supervisor.
10.   PRODUCTO ENTREGABLE: Documentos soportes de procedimientos de ejecución de clases.
11.  PRODUCTO ENTREGABLE: informe de  coberturas. </t>
  </si>
  <si>
    <t>1. . PRODUCTO ENTREGABLE.  contenidos digitales corporativos 
2.PRODUCTO ENTREGABLE.  piezas publicitarias. 
3. . PRODUCTO ENTREGABLE, soportes fotográficos de la publicación de dichas piezas publicitarias. 
4. . PRODUCTO ENTREGABLE. informe de acompañamiento digital a cada una de las áreas y/o programas. 
5. . PRODUCTO ENTREGABLE, Planillas de asistencia. 
6. PRODUCTO ENTREGABLE. piezas digital con análisis estadísticos de cobertura. 
7. . PRODUCTO ENTREGABLE: evidencis fotrogràficas de participaciòn, planilla de asistencia en caso de ser presencial, soporte digital en caso de ser virtual. 
8. PRODUCTO ENTREGABLE: Documentos soportes de procedimientos para el area de comunicaciones.
9. PRODUCTO ENTREGABLE: informe de  coberturas.</t>
  </si>
  <si>
    <r>
      <t xml:space="preserve">1. .PRODUCTO ENTREGABLE: Programa de  orientación y ejecuciòn del mismo.
2.   PRODUCTO ENTREGABLE: informe de las sesiones de intervención, planillas de asistencia y evidencias fotograficas.
3. PRODUCTO ENTREGABLE: planillas de asistencia a los programas de bienestar, evidencias fotograficas, actas de reuniòn.
4.  </t>
    </r>
    <r>
      <rPr>
        <sz val="10"/>
        <color rgb="FF000000"/>
        <rFont val="Calibri"/>
        <family val="2"/>
      </rPr>
      <t>PRODUCTO ENTREGABLE: planillas de asistencia e informes de análisis de la fenomenología social, rutas de impacto para mejorar situaciones comportamentales.
5. PRODUCTO ENTREGABLE: Informes de participación, con compromisos adquiridos y avances logrados.1. Orientar desde el área de psicología los procesos de socialización asertiva para el fomento paz y la convivencia  a traves de la pràctica del  deporte la recreaciòn y la actrividad fisica .PRODUCTO ENTREGABLE: Programa de  orientació</t>
    </r>
    <r>
      <rPr>
        <sz val="11"/>
        <color rgb="FF000000"/>
        <rFont val="Calibri"/>
        <family val="2"/>
      </rPr>
      <t>n y ejecuciòn del mismo.
 2. .  PRODUCTO ENTREGABLE: informe de las sesiones de intervención, planillas de asistencia y evidencias fotograficas.
3.PRODUCTO ENTREGABLE: planillas de asistencia a los programas de bienestar, evidencias fotograficas, actas de reuniòn.
4.  PRODUCTO ENTREGABLE: planillas de asistencia e informes de análisis de la fenomenología social, rutas de impacto para mejorar situaciones comportamentales.
5. PRODUCTO ENTREGABLE: Informes de participación, con compromisos adquiridos y avances logrados.</t>
    </r>
  </si>
  <si>
    <t xml:space="preserve">1. Desarrollar el plan de clase de los entrenamientos y sesiones según tipo de población, grupo etario y deporte, acorde a los lineamientos del programa en los sectores rural y urbano. PRODUCTO ENTREGABLE: informe de ejecuciòn del plan de clase.
2. llevar asistencia de clase y fichas de inscripciòn de sus deportistas. PRODUCTO ENTREGABLE: Planillas de asistencia, fichas de inscripciòn , matriz de análisis de riesgo.
3. Generar 4 grupos de atención  regular, cada uno con minimo 20 estudiantes atendidos 3 veces por semana . PRODUCTO ENTREGABLE:  fichas de registro de entrenamiento y avance fisico, tecnico.
4.  PRODUCTO ENTREGABLE: Informe de test, resultados de pruebas y  plan de entrenamiento como mejora .
5.  PRODUCTO ENTREGABLE: Planillas de asistencia, reporte de accidentes  e insidentes y/o enfermedades.
6. Generar y entregar reporte de atención, cobertura e impacto de sus sesiones de clase mensual PRODUCTO ENTREGABLE: informe de cobertura.
7. Brindar charlas técnicas y de bioseguridad a sus grupos de atención. PRODUCTO ENTREGABLE: Planillas de asistencia, registro fotográfico, informe con contenido de charlas.
8. Ejecutar los programas y eventos deportivos y/o recreativos con sus grupos beneficiarios, diseñados desde el plan de acción del programa. PRODUCTO ENTREGABLE: Informe de ejecución  de eventos, evidencias fotograficas.
9. apoyar con la logistica de los eventos de impacto para el instituto PRODUCTO  ENTREGABLE: certificación de  participaciòn en el evento por parte del supervisor.
10.  Suministrar información sobre los procesos y procedimientos que fortalezcan los procesos de calidad del instituto, a sus respectivos coordinadores. PRODUCTO ENTREGABLE: Documentos soportes de procedimientos de ejecución de clases.
11. suministrar  información verificable a los respectivos coordinadores con relación a los alcances, e impactos de asistencia de los programas desarrollados, con la finalidad de  robustecer los informes estadísticos de impacto social  por parte del instituto. PRODUCTO ENTREGABLE: informe de  coberturas. </t>
  </si>
  <si>
    <t>1. PRODUCTO ENTREGABLE.  Planilla de asistencia.
 2. PRODUCTO/ENTREGABLE.  planillas de asistencia y  soportes de divulgación de la información. 
3. .  PRODUCTO ENTREGABLE. reportes de actualización.
 4. PRODUCTO ENTREGABLE. informe de consolidación sobre el posicionamiento en las redes de la oferta institucional. 
5. PRODUCTO ENTREGABLE.soporte de modulos y contenido digitales.
6. . PRODUCTO ENTREGABLE :Boletines de prensa.
7. .PRODUCTO ENTREGABLE: informe de cubrimiento.
 8.. PRODUCTO ENTREGABLE:Documentos soportes de procedimientos de ejecución en el area de comunicaciones.
9. .PRODUCTO ENTREGABLE:informe de cobertura.</t>
  </si>
  <si>
    <r>
      <t xml:space="preserve">1. Generar el plan de acción del programa de acuerdo al contexto de las zonas rural y urbana Para la respectiva intervención social. </t>
    </r>
    <r>
      <rPr>
        <sz val="11"/>
        <color rgb="FF000000"/>
        <rFont val="Calibri"/>
        <family val="2"/>
      </rPr>
      <t>PRODUCTO ENTREGABLE</t>
    </r>
    <r>
      <rPr>
        <sz val="11"/>
        <color rgb="FF000000"/>
        <rFont val="Calibri"/>
        <family val="2"/>
      </rPr>
      <t xml:space="preserve">: Plan de acción.
2. </t>
    </r>
    <r>
      <rPr>
        <sz val="11"/>
        <color rgb="FF000000"/>
        <rFont val="Calibri"/>
        <family val="2"/>
      </rPr>
      <t>PRODUCTO ENTREGABLE</t>
    </r>
    <r>
      <rPr>
        <sz val="11"/>
        <color rgb="FF000000"/>
        <rFont val="Calibri"/>
        <family val="2"/>
      </rPr>
      <t xml:space="preserve">: planillas de seguimientos y ejecuciòn.
3. </t>
    </r>
    <r>
      <rPr>
        <sz val="11"/>
        <color rgb="FF000000"/>
        <rFont val="Calibri"/>
        <family val="2"/>
      </rPr>
      <t>PRODUCTO ENTREGABLE</t>
    </r>
    <r>
      <rPr>
        <sz val="11"/>
        <color rgb="FF000000"/>
        <rFont val="Calibri"/>
        <family val="2"/>
      </rPr>
      <t>:planillas de asistencia y actas de reuniòn. 
4.  PRODUCTO ENTREGABLE: planillas de visita, actas de mesa de trabajo.
5. PRODUCTO ENTREGABLE: planillas de asistencia, compromisos adquiridos y  actas de reuniòn.
6. PRODUCTO ENTREGABLE: informe de participaciòn, planilla de asistencia,compromisos  y  resultados.
7.  PRODUCTO ENTREGABLE: fichas de informaciòn publicitaria
8. Apoyar y acompañar el tamizaje y/o pruebas funcionales o test, según cronogramas, aplicados a los deportistas y estudiantes de las escuelas PRODUCTO ENTREGABLE informe del tamizaje y test. 
9. Desarrollar formatos, matrices y documentos de recolección de información del programa PRODUCTO ENTREGABLE: documentos generados.
10. Coordinar los eventos masivos del deporte social comunitario como juegos interveredales,autoctonos,afrovillavicences,LGTBIQ y demás relacionados con poblaciòn de especial atenciòn PRODUCTO ENTREGABLE: informes de ejecuciòn de eventos, fixture,planillas de asistencia,actas de mesa de trabajo, inscripciones y actas de premiaciòn.
11. Apoyar la elaboraciòn de  soportes documentales, sobre los procesos y procedimientos ,generando acciones  para el fortalecimiento del deporte alternativo. PRODUCTO / ENTREGABLE: Documentos soportes de procedimiento de programa.</t>
    </r>
  </si>
  <si>
    <t xml:space="preserve">1. . PRODUCTO ENTREGABLE: informe de ejecuciòn del plan de clase.
2. PRODUCTO ENTREGABLE: Planillas de asistencia, fichas de inscripciòn , matriz de análisis de riesgo.
3. . PRODUCTO ENTREGABLE:  fichas de registro de entrenamiento y avance fisico, tecnico.
4. . PRODUCTO ENTREGABLE: Informe de test, resultados de pruebas y  plan de entrenamiento como mejora .
5.  PRODUCTO ENTREGABLE: Planillas de asistencia, reporte de accidentes  e insidentes y/o enfermedades.
6. PRODUCTO ENTREGABLE: informe de cobertura.
7. PRODUCTO ENTREGABLE: Planillas de asistencia, registro fotográfico, informe con contenido de charlas.
8. PRODUCTO ENTREGABLE: Informe de ejecución  de eventos, evidencias fotograficas.
9.PRODUCTO  ENTREGABLE: certificación de  participaciòn en el evento por parte del supervisor.
10.   PRODUCTO ENTREGABLE: Documentos soportes de procedimientos de ejecución de clases.
11.  PRODUCTO ENTREGABLE: informe de  coberturas. </t>
  </si>
  <si>
    <t xml:space="preserve">Coordinar la verificación de los soportes de pagos de aportes al sistema de seguridad social en salud, pensión y Riesgos Labórales, de acuerdo con la normatividad vigente de los contratistas del Instituto.  PRODUCTOS Y/O ENTREGABLE Correos electrónicos de revisiones y conceptos a contratistas
 2. Convocar e implementar acciones en cada uno de los comités de emergencia, Brigada de Emergencia, comité paritario de Salud y Seguridad en el trabajo COPASST/Vigía, comité de convivencia y en los demás que sea requerida.  PRODUCTOS Y/O ENTREGABLE Actas de reunión y/o registros de asistencia
3.Apoyar la gestión para la ejecución y seguimiento del Plan de Capacitación de vigencia 2020. PRODUCTOS Y/O ENTREGABLE Informe de seguimiento PIC.
4. PRODUCTOS Y/O ENTREGABLE Informe de seguimiento del Plan de Bienestar Social e incentivos 
5. . PRODUCTOS Y/O ENTREGABLE Reporte de accidente, incidente y/o enfermedades, matrices de riesgo, cronograma e  informe de visitas ejecutadas.
6.   PRODUCTOS Y/O ENTREGABLE Informe de investigación de accidentes y enfermedades. 
7.  PRODUCTOS Y/O ENTREGABLE Informe de seguimiento plan Anual de Trabajo Registros Fotográficos Actas de reunión y/o registros de asistencia Indicadores de programas de Vigilancia Epidemiológica. 
8. Apoyar la gestión para realizar todas las actividades requeridas frente a la prevención del COVID- 19  en los eventos realizados por el instituto. PRODUCTO/ENTREGABLE Registros de asistencia Registros de campañas y charlas Registro fotográfico 
9. Actualizar el perfil sociodemográfico de los trabajadores (edad, sexo, escolaridad, estado civil), profesiograma, la caracterización de sus condiciones de salud y evaluación, durante la ejecución de los programas de subdirección técnica. PRODUCTOS Y/O ENTREGABLE Caracterización de perfil sociodemográfico de los trabajadores y contratistas PRODUCTOS Y/O ENTREGABLE Informe y análisis de datos estadísticos y riesgos existente en los puestos de trabajo. 
10.Apoyar en el mejoramiento de la documentación relacionada con el SG-SST. PRODUCTOS Y/O ENTREGABLE Borradores de documentos SG-SST 
11. Participar en las reuniones que sean requeridas por las directivas del Instituto relacionadas con la razón del objeto contractual.  PRODUCTOS Y/O ENTREGABLE Actas de reunión y/o registros de asistencia, 
12. Las demás que le sean asignadas de acuerdo con el objeto del contrato, establecidas en la constitución y la ley.  PRODUCTO / ENTREGABLE: Documentos asociados al objeto del contrato.
</t>
  </si>
  <si>
    <t xml:space="preserve">1.  PRODUCTO ENTREGABLE: informe de ejecuciòn del plan de clase
2. llevar asistencia de clase y fichas de inscripciòn de sus deportistas. PRODUCTO ENTREGABLE: Planillas de asistencia, fichas de inscripciòn , matriz de análisis de riesgo.
3. . PRODUCTO ENTREGABLE:  fichas de registro de entrenamiento y avance fisico, tecnico.
4. PRODUCTO ENTREGABLE: Informe de test, resultados de pruebas y  plan de entrenamiento como mejora .
5.   PRODUCTO ENTREGABLE: Planillas de asistencia, reporte de accidentes  e insidentes y/o enfermedades.
6. PRODUCTO ENTREGABLE: informe de cobertura.
7.  PRODUCTO ENTREGABLE: Planillas de asistencia, registro fotográfico, informe con contenido de charlas.
8. PRODUCTO ENTREGABLE: Informe de ejecución  de eventos, evidencias fotograficas.
9.  PRODUCTO  ENTREGABLE: certificación de  participaciòn en el evento por parte del supervisor.
10.  . PRODUCTO ENTREGABLE: Documentos soportes de procedimientos de ejecución de clases.
11. . PRODUCTO ENTREGABLE: informe de  coberturas. </t>
  </si>
  <si>
    <t xml:space="preserve">1. Asistir a las reuniones convocadas por la dirección y/o cualquier otra dependencia de gobierno, para la evaluación y desarrollo de proyectos organizados por parte del instituto de forma presencial o virtual con el uso de las tecnologías de la información y comunicación por medio de las plataformas digitales. 
PRODUCTO ENTREGABLE.  Planilla de asistencia.
 2. PRODUCTO/ENTREGABLE.  planillas de asistencia y soportes de divulgación de la información. 
3. PRODUCTO ENTREGABLE. reportes de actualización, y soportes digitales de respuesta a inquietudes realizadas de manera virtual.
 4. PRODUCTO ENTREGABLE. informe de consolidación sobre el posicionamiento en las redes de la oferta institucional. 
5. PRODUCTO ENTREGABLE. soporte de módulos y contenido digitales.
6.  PRODUCTO ENTREGABLE: Boletines de prensa.
7. PRODUCTO ENTREGABLE: informe de cubrimiento.
 8. PRODUCTO ENTREGABLE: Documentos soporte de procedimientos de ejecución en el área de comunicaciones.
9. Suministrar información verificable a los respectivos coordinadores con relación a los alcances e impacto de asistencia los programas desarrollados con la finalidad de robustecer los informes estadísticos del impacto social por parte del instituto.
PRODUCTO ENTREGABLE: informe de cobertura.
10.Planificar contenidos y estrategias de comunicaciones de las diferentes ofertas institucionales del Imder. 
PRODUCTO ENTREGABLE: parrillas de programación, con soporte de diseño y propuestas para la ejecución de contenidos
11.Asistir al consejo virtual p presencial de redacción, organizado cada semana por la secretaria de comunicaciones de la Alcaldía. 
PRODUCTO ENTREGABLE: planillas de asistencia y evidencia fotográfica.
13. Liderar los procesos que se requieran desde comunicación para el cubrimiento de eventos, mediante  herramientas de  edición y grabación de productos audiovisuales, PRODUCTO ENTREGABLE: soporte digital visual de productos resultante del cubrimiento de eventos.
</t>
  </si>
  <si>
    <t>II TRIMESTRE</t>
  </si>
  <si>
    <t>GUSTAVO ADOLFO BASTO FORERO</t>
  </si>
  <si>
    <t>DEL 01 DE ENERO AL 30 DE JUNIO DE 2021</t>
  </si>
  <si>
    <t>En el Tercer trimestre se encuentra programado para realizar adicion de recursos economicos de transferencia por el ente territorial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</si>
</sst>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dd\-mm\-yy;@"/>
    <numFmt numFmtId="165" formatCode="&quot;$&quot;\ #,##0"/>
    <numFmt numFmtId="166" formatCode="#,##0.00;[Red]#,##0.00"/>
    <numFmt numFmtId="167" formatCode="_-* #,##0_-;\-* #,##0_-;_-* &quot;-&quot;??_-;_-@_-"/>
    <numFmt numFmtId="168" formatCode="_(&quot;$&quot;* #,##0_);_(&quot;$&quot;* \(#,##0\);_(&quot;$&quot;* &quot;-&quot;??_);_(@_)"/>
    <numFmt numFmtId="169" formatCode="_-&quot;$&quot;\ * #,##0_-;\-&quot;$&quot;\ * #,##0_-;_-&quot;$&quot;\ * &quot;-&quot;_-;_-@"/>
    <numFmt numFmtId="170" formatCode="d&quot; de &quot;mmmm&quot; de &quot;yyyy"/>
  </numFmts>
  <fonts count="40" x14ac:knownFonts="1">
    <font>
      <sz val="11"/>
      <color theme="1"/>
      <name val="Calibri"/>
      <family val="2"/>
      <scheme val="minor"/>
    </font>
    <font>
      <sz val="10"/>
      <name val="Arial"/>
      <family val="2"/>
    </font>
    <font>
      <sz val="11"/>
      <color theme="1"/>
      <name val="Calibri"/>
      <family val="2"/>
      <scheme val="minor"/>
    </font>
    <font>
      <sz val="9"/>
      <color theme="1"/>
      <name val="Tahoma"/>
      <family val="2"/>
    </font>
    <font>
      <b/>
      <sz val="9"/>
      <color theme="1"/>
      <name val="Tahoma"/>
      <family val="2"/>
    </font>
    <font>
      <b/>
      <sz val="9"/>
      <name val="Tahoma"/>
      <family val="2"/>
    </font>
    <font>
      <b/>
      <sz val="9"/>
      <color theme="2" tint="-0.499984740745262"/>
      <name val="Tahoma"/>
      <family val="2"/>
    </font>
    <font>
      <b/>
      <sz val="8"/>
      <name val="Tahoma"/>
      <family val="2"/>
    </font>
    <font>
      <sz val="8"/>
      <name val="Tahoma"/>
      <family val="2"/>
    </font>
    <font>
      <sz val="9"/>
      <name val="Tahoma"/>
      <family val="2"/>
    </font>
    <font>
      <sz val="9"/>
      <color rgb="FFFF0000"/>
      <name val="Tahoma"/>
      <family val="2"/>
    </font>
    <font>
      <b/>
      <sz val="9"/>
      <color theme="1" tint="0.249977111117893"/>
      <name val="Tahoma"/>
      <family val="2"/>
    </font>
    <font>
      <b/>
      <sz val="9"/>
      <color rgb="FFFF0000"/>
      <name val="Tahoma"/>
      <family val="2"/>
    </font>
    <font>
      <b/>
      <sz val="8"/>
      <color theme="2" tint="-0.249977111117893"/>
      <name val="Tahoma"/>
      <family val="2"/>
    </font>
    <font>
      <b/>
      <sz val="8"/>
      <color theme="1"/>
      <name val="Tahoma"/>
      <family val="2"/>
    </font>
    <font>
      <b/>
      <sz val="9"/>
      <color indexed="81"/>
      <name val="Tahoma"/>
      <family val="2"/>
    </font>
    <font>
      <sz val="9"/>
      <color indexed="81"/>
      <name val="Tahoma"/>
      <family val="2"/>
    </font>
    <font>
      <b/>
      <sz val="10"/>
      <color theme="0"/>
      <name val="Arial"/>
      <family val="2"/>
    </font>
    <font>
      <sz val="9"/>
      <color theme="1"/>
      <name val="Arial"/>
      <family val="2"/>
    </font>
    <font>
      <sz val="9"/>
      <color theme="1"/>
      <name val="Calibri"/>
      <family val="2"/>
      <scheme val="minor"/>
    </font>
    <font>
      <b/>
      <sz val="9"/>
      <color theme="1"/>
      <name val="Arial"/>
      <family val="2"/>
    </font>
    <font>
      <b/>
      <sz val="9"/>
      <color theme="0"/>
      <name val="Arial"/>
      <family val="2"/>
    </font>
    <font>
      <b/>
      <sz val="9"/>
      <name val="Arial"/>
      <family val="2"/>
    </font>
    <font>
      <b/>
      <sz val="9"/>
      <color theme="1"/>
      <name val="Calibri"/>
      <family val="2"/>
      <scheme val="minor"/>
    </font>
    <font>
      <sz val="9"/>
      <color theme="5" tint="-0.249977111117893"/>
      <name val="Arial"/>
      <family val="2"/>
    </font>
    <font>
      <sz val="9"/>
      <name val="Arial"/>
      <family val="2"/>
    </font>
    <font>
      <b/>
      <sz val="9"/>
      <color theme="5" tint="-0.249977111117893"/>
      <name val="Arial"/>
      <family val="2"/>
    </font>
    <font>
      <b/>
      <i/>
      <sz val="11"/>
      <color theme="1"/>
      <name val="Calibri"/>
      <family val="2"/>
      <scheme val="minor"/>
    </font>
    <font>
      <i/>
      <sz val="11"/>
      <color theme="1"/>
      <name val="Calibri"/>
      <family val="2"/>
      <scheme val="minor"/>
    </font>
    <font>
      <b/>
      <sz val="9"/>
      <color theme="1" tint="0.249977111117893"/>
      <name val="Arial"/>
      <family val="2"/>
    </font>
    <font>
      <b/>
      <sz val="12"/>
      <name val="Arial"/>
      <family val="2"/>
    </font>
    <font>
      <b/>
      <sz val="8"/>
      <name val="Arial"/>
      <family val="2"/>
    </font>
    <font>
      <sz val="8"/>
      <name val="Arial"/>
      <family val="2"/>
    </font>
    <font>
      <u/>
      <sz val="11"/>
      <color theme="10"/>
      <name val="Calibri"/>
      <family val="2"/>
      <scheme val="minor"/>
    </font>
    <font>
      <sz val="11"/>
      <color theme="1"/>
      <name val="Calibri"/>
      <family val="2"/>
    </font>
    <font>
      <sz val="11"/>
      <color rgb="FF000000"/>
      <name val="Calibri"/>
      <family val="2"/>
    </font>
    <font>
      <sz val="8"/>
      <name val="Calibri"/>
      <family val="2"/>
    </font>
    <font>
      <sz val="10"/>
      <color rgb="FF000000"/>
      <name val="Calibri"/>
      <family val="2"/>
    </font>
    <font>
      <sz val="10"/>
      <name val="Tahoma"/>
      <family val="2"/>
    </font>
    <font>
      <sz val="10"/>
      <color rgb="FFFF0000"/>
      <name val="Tahoma"/>
      <family val="2"/>
    </font>
  </fonts>
  <fills count="25">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99FF99"/>
        <bgColor indexed="64"/>
      </patternFill>
    </fill>
    <fill>
      <patternFill patternType="solid">
        <fgColor theme="8" tint="0.79998168889431442"/>
        <bgColor indexed="64"/>
      </patternFill>
    </fill>
    <fill>
      <patternFill patternType="solid">
        <fgColor rgb="FF33CCCC"/>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rgb="FFCFE2F3"/>
      </patternFill>
    </fill>
    <fill>
      <patternFill patternType="solid">
        <fgColor theme="0"/>
        <bgColor rgb="FFE5B8B7"/>
      </patternFill>
    </fill>
    <fill>
      <patternFill patternType="solid">
        <fgColor theme="0"/>
        <bgColor rgb="FF92CDDC"/>
      </patternFill>
    </fill>
    <fill>
      <patternFill patternType="solid">
        <fgColor theme="0"/>
        <bgColor rgb="FFE6B8B7"/>
      </patternFill>
    </fill>
    <fill>
      <patternFill patternType="solid">
        <fgColor theme="0"/>
        <bgColor rgb="FFB2A1C7"/>
      </patternFill>
    </fill>
    <fill>
      <patternFill patternType="solid">
        <fgColor theme="0"/>
        <bgColor rgb="FFD5FFEE"/>
      </patternFill>
    </fill>
    <fill>
      <patternFill patternType="solid">
        <fgColor theme="9"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s>
  <cellStyleXfs count="5">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0" fontId="33" fillId="0" borderId="0" applyNumberFormat="0" applyFill="0" applyBorder="0" applyAlignment="0" applyProtection="0"/>
  </cellStyleXfs>
  <cellXfs count="459">
    <xf numFmtId="0" fontId="0" fillId="0" borderId="0" xfId="0"/>
    <xf numFmtId="0" fontId="3" fillId="0" borderId="0" xfId="0" applyFont="1"/>
    <xf numFmtId="164" fontId="3" fillId="0" borderId="0" xfId="0" applyNumberFormat="1" applyFont="1"/>
    <xf numFmtId="0" fontId="3" fillId="0" borderId="0" xfId="0" applyFont="1" applyAlignment="1">
      <alignment vertical="center"/>
    </xf>
    <xf numFmtId="0" fontId="4" fillId="0" borderId="0" xfId="0" applyFont="1" applyAlignment="1">
      <alignment vertical="center"/>
    </xf>
    <xf numFmtId="49" fontId="4" fillId="3" borderId="8" xfId="0" applyNumberFormat="1" applyFont="1" applyFill="1" applyBorder="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4" fillId="3" borderId="8" xfId="0" applyFont="1" applyFill="1" applyBorder="1" applyAlignment="1">
      <alignment horizontal="center" vertical="center"/>
    </xf>
    <xf numFmtId="0" fontId="6" fillId="0" borderId="6" xfId="0" applyFont="1" applyBorder="1" applyAlignment="1">
      <alignment horizontal="center" vertical="center"/>
    </xf>
    <xf numFmtId="0" fontId="3" fillId="0" borderId="0" xfId="0" applyFont="1" applyAlignment="1">
      <alignment horizontal="center"/>
    </xf>
    <xf numFmtId="0" fontId="4" fillId="0" borderId="6" xfId="0" applyFont="1" applyBorder="1" applyAlignment="1">
      <alignment horizontal="center" vertical="center"/>
    </xf>
    <xf numFmtId="0" fontId="7" fillId="8" borderId="1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6" xfId="0" applyFont="1" applyFill="1" applyBorder="1" applyAlignment="1">
      <alignment horizontal="center" vertical="center" textRotation="90" wrapText="1"/>
    </xf>
    <xf numFmtId="0" fontId="5" fillId="0" borderId="0" xfId="0" applyFont="1"/>
    <xf numFmtId="0" fontId="7" fillId="5"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0" xfId="0" applyFont="1"/>
    <xf numFmtId="165" fontId="10" fillId="0" borderId="6" xfId="0" applyNumberFormat="1" applyFont="1" applyBorder="1" applyAlignment="1" applyProtection="1">
      <alignment vertical="center"/>
      <protection locked="0"/>
    </xf>
    <xf numFmtId="9" fontId="9" fillId="0" borderId="3" xfId="0" applyNumberFormat="1" applyFont="1" applyBorder="1" applyAlignment="1" applyProtection="1">
      <alignment horizontal="center" vertical="center" wrapText="1"/>
      <protection locked="0"/>
    </xf>
    <xf numFmtId="0" fontId="12" fillId="0" borderId="0" xfId="0" applyFont="1" applyAlignment="1">
      <alignment vertical="center"/>
    </xf>
    <xf numFmtId="165" fontId="11" fillId="0" borderId="0" xfId="0" applyNumberFormat="1" applyFont="1" applyAlignment="1">
      <alignment vertical="center"/>
    </xf>
    <xf numFmtId="165" fontId="11" fillId="5" borderId="0" xfId="0" applyNumberFormat="1" applyFont="1" applyFill="1" applyAlignment="1">
      <alignment horizontal="center" vertical="center"/>
    </xf>
    <xf numFmtId="0" fontId="12"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center"/>
    </xf>
    <xf numFmtId="0" fontId="5" fillId="0" borderId="6" xfId="0" applyFont="1" applyBorder="1" applyAlignment="1">
      <alignment vertical="center"/>
    </xf>
    <xf numFmtId="0" fontId="4" fillId="0" borderId="0" xfId="0" applyFont="1"/>
    <xf numFmtId="0" fontId="7" fillId="0" borderId="0" xfId="0" applyFont="1" applyAlignment="1">
      <alignment vertical="center" wrapText="1"/>
    </xf>
    <xf numFmtId="0" fontId="13" fillId="0" borderId="0" xfId="0" applyFont="1" applyAlignment="1">
      <alignment vertical="center" wrapText="1"/>
    </xf>
    <xf numFmtId="0" fontId="7" fillId="0" borderId="1" xfId="0" applyFont="1" applyBorder="1" applyAlignment="1">
      <alignment vertical="center" wrapText="1"/>
    </xf>
    <xf numFmtId="0" fontId="8" fillId="0" borderId="6" xfId="0" applyFont="1" applyBorder="1" applyAlignment="1">
      <alignment vertical="center" wrapText="1"/>
    </xf>
    <xf numFmtId="0" fontId="7" fillId="0" borderId="6" xfId="0" applyFont="1" applyBorder="1" applyAlignment="1">
      <alignment horizontal="right" vertical="center" wrapText="1"/>
    </xf>
    <xf numFmtId="0" fontId="14" fillId="0" borderId="1" xfId="0" applyFont="1" applyBorder="1"/>
    <xf numFmtId="0" fontId="7" fillId="0" borderId="0" xfId="0" applyFont="1" applyAlignment="1">
      <alignment vertical="center" textRotation="90" wrapText="1"/>
    </xf>
    <xf numFmtId="0" fontId="8" fillId="0" borderId="0" xfId="0" applyFont="1" applyAlignment="1">
      <alignment vertical="center" wrapText="1"/>
    </xf>
    <xf numFmtId="0" fontId="18" fillId="0" borderId="0" xfId="0" applyFont="1"/>
    <xf numFmtId="0" fontId="19" fillId="0" borderId="0" xfId="0" applyFont="1"/>
    <xf numFmtId="0" fontId="20" fillId="0" borderId="0" xfId="0" applyFont="1" applyAlignment="1">
      <alignment horizontal="center" vertical="center"/>
    </xf>
    <xf numFmtId="0" fontId="20" fillId="0" borderId="0" xfId="0" applyFont="1" applyAlignment="1">
      <alignment vertical="center"/>
    </xf>
    <xf numFmtId="0" fontId="22" fillId="0" borderId="12" xfId="0" applyFont="1" applyBorder="1" applyAlignment="1">
      <alignment horizontal="center" vertical="center" wrapText="1"/>
    </xf>
    <xf numFmtId="0" fontId="22" fillId="0" borderId="12" xfId="0" applyFont="1" applyBorder="1" applyAlignment="1">
      <alignment horizontal="left" vertical="center" wrapText="1"/>
    </xf>
    <xf numFmtId="0" fontId="24" fillId="0" borderId="12"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18" fillId="0" borderId="0" xfId="0" applyFont="1" applyAlignment="1">
      <alignment horizontal="left" wrapText="1"/>
    </xf>
    <xf numFmtId="164" fontId="18" fillId="0" borderId="0" xfId="0" applyNumberFormat="1" applyFont="1"/>
    <xf numFmtId="0" fontId="26" fillId="0" borderId="0" xfId="0" applyFont="1" applyAlignment="1">
      <alignment horizontal="center" vertical="center"/>
    </xf>
    <xf numFmtId="0" fontId="26" fillId="0" borderId="0" xfId="0" applyFont="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4" fillId="0" borderId="0" xfId="0" applyFont="1" applyBorder="1" applyAlignment="1">
      <alignment vertical="center" wrapText="1"/>
    </xf>
    <xf numFmtId="0" fontId="22" fillId="0" borderId="0" xfId="0" applyFont="1" applyBorder="1" applyAlignment="1">
      <alignment vertical="center" wrapText="1"/>
    </xf>
    <xf numFmtId="0" fontId="28" fillId="0" borderId="0" xfId="0" applyFont="1"/>
    <xf numFmtId="0" fontId="27" fillId="2" borderId="0" xfId="0" applyFont="1" applyFill="1" applyAlignment="1">
      <alignment horizontal="center" vertical="center"/>
    </xf>
    <xf numFmtId="0" fontId="27" fillId="0" borderId="0" xfId="0" applyFont="1" applyAlignment="1">
      <alignment horizontal="left" vertical="center"/>
    </xf>
    <xf numFmtId="0" fontId="28" fillId="0" borderId="0" xfId="0" applyFont="1" applyAlignment="1">
      <alignment horizontal="justify" vertical="center" wrapText="1"/>
    </xf>
    <xf numFmtId="0" fontId="28" fillId="0" borderId="0" xfId="0" applyFont="1" applyAlignment="1">
      <alignment vertical="center"/>
    </xf>
    <xf numFmtId="0" fontId="27" fillId="6" borderId="0" xfId="0" applyFont="1" applyFill="1" applyAlignment="1">
      <alignment horizontal="left" vertical="center"/>
    </xf>
    <xf numFmtId="0" fontId="28" fillId="6" borderId="0" xfId="0" applyFont="1" applyFill="1" applyAlignment="1">
      <alignment horizontal="justify" vertical="center" wrapText="1"/>
    </xf>
    <xf numFmtId="0" fontId="28" fillId="0" borderId="0" xfId="0" applyFont="1" applyAlignment="1">
      <alignment horizontal="left" vertical="center"/>
    </xf>
    <xf numFmtId="0" fontId="28" fillId="6" borderId="0" xfId="0" applyFont="1" applyFill="1" applyAlignment="1">
      <alignment horizontal="left" vertical="center"/>
    </xf>
    <xf numFmtId="0" fontId="27" fillId="0" borderId="0" xfId="0" applyFont="1" applyAlignment="1">
      <alignment horizontal="center" vertical="center"/>
    </xf>
    <xf numFmtId="4" fontId="9" fillId="0" borderId="6" xfId="0" applyNumberFormat="1" applyFont="1" applyBorder="1" applyAlignment="1" applyProtection="1">
      <alignment vertical="center"/>
      <protection locked="0"/>
    </xf>
    <xf numFmtId="165" fontId="9" fillId="0" borderId="6" xfId="0" applyNumberFormat="1" applyFont="1" applyBorder="1" applyAlignment="1" applyProtection="1">
      <alignment vertical="center"/>
      <protection locked="0"/>
    </xf>
    <xf numFmtId="0" fontId="27" fillId="0" borderId="0" xfId="0" applyFont="1" applyBorder="1" applyAlignment="1">
      <alignment horizontal="left" vertical="center"/>
    </xf>
    <xf numFmtId="0" fontId="28" fillId="0" borderId="0" xfId="0" applyFont="1" applyBorder="1" applyAlignment="1">
      <alignment horizontal="justify" vertical="center" wrapText="1"/>
    </xf>
    <xf numFmtId="0" fontId="28" fillId="0" borderId="0" xfId="0" applyFont="1" applyBorder="1"/>
    <xf numFmtId="0" fontId="7" fillId="9" borderId="1" xfId="0" applyFont="1" applyFill="1" applyBorder="1" applyAlignment="1">
      <alignment horizontal="center" vertical="center" textRotation="90" wrapText="1"/>
    </xf>
    <xf numFmtId="0" fontId="7" fillId="9" borderId="4"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22" fillId="10" borderId="6" xfId="1" applyFont="1" applyFill="1" applyBorder="1" applyAlignment="1">
      <alignment horizontal="center" vertical="center" wrapText="1"/>
    </xf>
    <xf numFmtId="3" fontId="25" fillId="0" borderId="6" xfId="1" applyNumberFormat="1" applyFont="1" applyBorder="1" applyAlignment="1" applyProtection="1">
      <alignment horizontal="center" textRotation="90" wrapText="1"/>
      <protection locked="0"/>
    </xf>
    <xf numFmtId="3" fontId="25" fillId="0" borderId="6" xfId="0" applyNumberFormat="1" applyFont="1" applyBorder="1" applyAlignment="1" applyProtection="1">
      <alignment horizontal="center" textRotation="90"/>
      <protection locked="0"/>
    </xf>
    <xf numFmtId="3" fontId="22" fillId="0" borderId="6" xfId="1" applyNumberFormat="1" applyFont="1" applyBorder="1" applyAlignment="1">
      <alignment horizontal="center" textRotation="90" wrapText="1"/>
    </xf>
    <xf numFmtId="3" fontId="22" fillId="14" borderId="6" xfId="1" applyNumberFormat="1" applyFont="1" applyFill="1" applyBorder="1" applyAlignment="1">
      <alignment horizontal="center" textRotation="90" wrapText="1"/>
    </xf>
    <xf numFmtId="3" fontId="22" fillId="11" borderId="6" xfId="1" applyNumberFormat="1" applyFont="1" applyFill="1" applyBorder="1" applyAlignment="1">
      <alignment horizontal="center" textRotation="90" wrapText="1"/>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3" fillId="15" borderId="15" xfId="0" applyFont="1" applyFill="1" applyBorder="1" applyAlignment="1" applyProtection="1">
      <alignment vertical="center" textRotation="90"/>
      <protection locked="0"/>
    </xf>
    <xf numFmtId="4" fontId="9" fillId="0" borderId="6" xfId="0" applyNumberFormat="1" applyFont="1" applyBorder="1" applyAlignment="1" applyProtection="1">
      <alignment horizontal="center" vertical="center"/>
      <protection locked="0"/>
    </xf>
    <xf numFmtId="9" fontId="9" fillId="0" borderId="8" xfId="0" applyNumberFormat="1" applyFont="1" applyBorder="1" applyAlignment="1" applyProtection="1">
      <alignment horizontal="center" vertical="center" wrapText="1"/>
      <protection locked="0"/>
    </xf>
    <xf numFmtId="165" fontId="9" fillId="0" borderId="6" xfId="0" applyNumberFormat="1" applyFont="1" applyBorder="1" applyAlignment="1" applyProtection="1">
      <alignment vertical="center" wrapText="1"/>
      <protection locked="0"/>
    </xf>
    <xf numFmtId="43" fontId="9" fillId="0" borderId="6" xfId="3" applyFont="1" applyBorder="1" applyAlignment="1" applyProtection="1">
      <alignment horizontal="center" vertical="center" wrapText="1"/>
      <protection locked="0"/>
    </xf>
    <xf numFmtId="43" fontId="9" fillId="0" borderId="6" xfId="3" applyFont="1" applyBorder="1" applyAlignment="1" applyProtection="1">
      <alignment horizontal="center" vertical="center"/>
      <protection locked="0"/>
    </xf>
    <xf numFmtId="43" fontId="9" fillId="0" borderId="6" xfId="3" applyFont="1" applyBorder="1" applyAlignment="1" applyProtection="1">
      <alignment vertical="center" wrapText="1"/>
      <protection locked="0"/>
    </xf>
    <xf numFmtId="43" fontId="9" fillId="0" borderId="6" xfId="3" applyFont="1" applyBorder="1" applyAlignment="1" applyProtection="1">
      <alignment vertical="center"/>
      <protection locked="0"/>
    </xf>
    <xf numFmtId="165" fontId="9" fillId="0" borderId="1" xfId="0" applyNumberFormat="1" applyFont="1" applyBorder="1" applyAlignment="1" applyProtection="1">
      <alignment horizontal="center" vertical="center"/>
      <protection locked="0"/>
    </xf>
    <xf numFmtId="165" fontId="9" fillId="0" borderId="3" xfId="0" applyNumberFormat="1" applyFont="1" applyBorder="1" applyAlignment="1" applyProtection="1">
      <alignment horizontal="center" vertical="center"/>
      <protection locked="0"/>
    </xf>
    <xf numFmtId="43" fontId="10" fillId="0" borderId="6" xfId="3" applyFont="1" applyBorder="1" applyAlignment="1" applyProtection="1">
      <alignment vertical="center"/>
      <protection locked="0"/>
    </xf>
    <xf numFmtId="49" fontId="5" fillId="0" borderId="6" xfId="0" applyNumberFormat="1" applyFont="1" applyBorder="1" applyAlignment="1">
      <alignment horizontal="center" vertical="center" wrapText="1"/>
    </xf>
    <xf numFmtId="165" fontId="9" fillId="0" borderId="6" xfId="0" applyNumberFormat="1" applyFont="1" applyBorder="1" applyAlignment="1" applyProtection="1">
      <alignment horizontal="right" vertical="center" wrapText="1"/>
      <protection locked="0"/>
    </xf>
    <xf numFmtId="49" fontId="35" fillId="18" borderId="19" xfId="0" applyNumberFormat="1" applyFont="1" applyFill="1" applyBorder="1" applyAlignment="1">
      <alignment horizontal="center" vertical="center" wrapText="1"/>
    </xf>
    <xf numFmtId="49" fontId="34" fillId="20" borderId="19" xfId="0" applyNumberFormat="1" applyFont="1" applyFill="1" applyBorder="1" applyAlignment="1">
      <alignment horizontal="center" vertical="center" wrapText="1"/>
    </xf>
    <xf numFmtId="0" fontId="34" fillId="19" borderId="19" xfId="0" applyFont="1" applyFill="1" applyBorder="1" applyAlignment="1">
      <alignment horizontal="left" vertical="center" wrapText="1"/>
    </xf>
    <xf numFmtId="49" fontId="35" fillId="20" borderId="19" xfId="0" applyNumberFormat="1" applyFont="1" applyFill="1" applyBorder="1" applyAlignment="1">
      <alignment horizontal="left" vertical="center" wrapText="1"/>
    </xf>
    <xf numFmtId="0" fontId="34" fillId="18" borderId="19" xfId="0" applyFont="1" applyFill="1" applyBorder="1" applyAlignment="1">
      <alignment horizontal="left" vertical="center" wrapText="1"/>
    </xf>
    <xf numFmtId="0" fontId="35" fillId="18" borderId="19" xfId="0" applyFont="1" applyFill="1" applyBorder="1" applyAlignment="1">
      <alignment horizontal="left" vertical="center" wrapText="1"/>
    </xf>
    <xf numFmtId="165" fontId="9" fillId="0" borderId="6" xfId="0" applyNumberFormat="1" applyFont="1" applyBorder="1" applyAlignment="1" applyProtection="1">
      <alignment horizontal="center" vertical="center"/>
      <protection locked="0"/>
    </xf>
    <xf numFmtId="49" fontId="35" fillId="18" borderId="22" xfId="0" applyNumberFormat="1" applyFont="1" applyFill="1" applyBorder="1" applyAlignment="1">
      <alignment horizontal="center" vertical="center" wrapText="1"/>
    </xf>
    <xf numFmtId="4" fontId="9" fillId="0" borderId="6" xfId="0" applyNumberFormat="1" applyFont="1" applyBorder="1" applyAlignment="1" applyProtection="1">
      <alignment vertical="center" wrapText="1"/>
      <protection locked="0"/>
    </xf>
    <xf numFmtId="165" fontId="9" fillId="4" borderId="6" xfId="0" applyNumberFormat="1" applyFont="1" applyFill="1" applyBorder="1" applyAlignment="1" applyProtection="1">
      <alignment vertical="center"/>
      <protection locked="0"/>
    </xf>
    <xf numFmtId="4" fontId="9" fillId="4" borderId="6" xfId="0" applyNumberFormat="1" applyFont="1" applyFill="1" applyBorder="1" applyAlignment="1" applyProtection="1">
      <alignment vertical="center"/>
      <protection locked="0"/>
    </xf>
    <xf numFmtId="49" fontId="35" fillId="20" borderId="19" xfId="0" applyNumberFormat="1" applyFont="1" applyFill="1" applyBorder="1" applyAlignment="1">
      <alignment horizontal="center" vertical="center" wrapText="1"/>
    </xf>
    <xf numFmtId="0" fontId="35" fillId="18" borderId="22" xfId="0" applyFont="1" applyFill="1" applyBorder="1" applyAlignment="1">
      <alignment horizontal="left" wrapText="1"/>
    </xf>
    <xf numFmtId="9" fontId="9" fillId="0" borderId="6" xfId="2" applyFont="1" applyBorder="1" applyAlignment="1" applyProtection="1">
      <alignment vertical="center"/>
      <protection locked="0"/>
    </xf>
    <xf numFmtId="0" fontId="35" fillId="18" borderId="19" xfId="0" applyFont="1" applyFill="1" applyBorder="1" applyAlignment="1">
      <alignment horizontal="justify" vertical="center" wrapText="1"/>
    </xf>
    <xf numFmtId="168" fontId="34" fillId="20" borderId="19" xfId="0" applyNumberFormat="1" applyFont="1" applyFill="1" applyBorder="1" applyAlignment="1">
      <alignment horizontal="center" vertical="center" wrapText="1"/>
    </xf>
    <xf numFmtId="0" fontId="35" fillId="20" borderId="24" xfId="0" applyFont="1" applyFill="1" applyBorder="1" applyAlignment="1">
      <alignment horizontal="center" vertical="center" wrapText="1"/>
    </xf>
    <xf numFmtId="168" fontId="35" fillId="20" borderId="19" xfId="0" applyNumberFormat="1" applyFont="1" applyFill="1" applyBorder="1" applyAlignment="1">
      <alignment horizontal="center" vertical="center" wrapText="1"/>
    </xf>
    <xf numFmtId="0" fontId="34" fillId="18" borderId="0" xfId="0" applyFont="1" applyFill="1" applyAlignment="1">
      <alignment horizontal="justify" vertical="center" wrapText="1"/>
    </xf>
    <xf numFmtId="0" fontId="35" fillId="20" borderId="21" xfId="0" applyFont="1" applyFill="1" applyBorder="1" applyAlignment="1">
      <alignment horizontal="center" vertical="center" wrapText="1"/>
    </xf>
    <xf numFmtId="0" fontId="35" fillId="19" borderId="20" xfId="0" applyFont="1" applyFill="1" applyBorder="1" applyAlignment="1">
      <alignment horizontal="left" vertical="center" wrapText="1"/>
    </xf>
    <xf numFmtId="0" fontId="35" fillId="18" borderId="20" xfId="0" applyFont="1" applyFill="1" applyBorder="1" applyAlignment="1">
      <alignment horizontal="justify" vertical="center" wrapText="1"/>
    </xf>
    <xf numFmtId="168" fontId="34" fillId="20" borderId="28" xfId="0" applyNumberFormat="1" applyFont="1" applyFill="1" applyBorder="1" applyAlignment="1">
      <alignment horizontal="center" vertical="center" wrapText="1"/>
    </xf>
    <xf numFmtId="0" fontId="35" fillId="19" borderId="19" xfId="0" applyFont="1" applyFill="1" applyBorder="1" applyAlignment="1">
      <alignment horizontal="left" vertical="center" wrapText="1"/>
    </xf>
    <xf numFmtId="49" fontId="35" fillId="18" borderId="20" xfId="0" applyNumberFormat="1" applyFont="1" applyFill="1" applyBorder="1" applyAlignment="1">
      <alignment horizontal="center" vertical="center" wrapText="1"/>
    </xf>
    <xf numFmtId="0" fontId="35" fillId="20" borderId="28" xfId="0" applyFont="1" applyFill="1" applyBorder="1" applyAlignment="1">
      <alignment horizontal="center" vertical="center" wrapText="1"/>
    </xf>
    <xf numFmtId="49" fontId="34" fillId="20" borderId="20" xfId="0" applyNumberFormat="1" applyFont="1" applyFill="1" applyBorder="1" applyAlignment="1">
      <alignment horizontal="center" vertical="center" wrapText="1"/>
    </xf>
    <xf numFmtId="49" fontId="35" fillId="18" borderId="6" xfId="0" applyNumberFormat="1" applyFont="1" applyFill="1" applyBorder="1" applyAlignment="1">
      <alignment horizontal="center" vertical="center" wrapText="1"/>
    </xf>
    <xf numFmtId="0" fontId="35" fillId="19" borderId="6" xfId="0" applyFont="1" applyFill="1" applyBorder="1" applyAlignment="1">
      <alignment horizontal="left" vertical="center" wrapText="1"/>
    </xf>
    <xf numFmtId="0" fontId="35" fillId="18" borderId="6" xfId="0" applyFont="1" applyFill="1" applyBorder="1" applyAlignment="1">
      <alignment horizontal="justify" vertical="center" wrapText="1"/>
    </xf>
    <xf numFmtId="168" fontId="34" fillId="20" borderId="6" xfId="0" applyNumberFormat="1" applyFont="1" applyFill="1" applyBorder="1" applyAlignment="1">
      <alignment horizontal="center" vertical="center" wrapText="1"/>
    </xf>
    <xf numFmtId="0" fontId="35" fillId="20" borderId="6" xfId="0" applyFont="1" applyFill="1" applyBorder="1" applyAlignment="1">
      <alignment horizontal="center" vertical="center" wrapText="1"/>
    </xf>
    <xf numFmtId="49" fontId="34" fillId="20" borderId="6" xfId="0" applyNumberFormat="1" applyFont="1" applyFill="1" applyBorder="1" applyAlignment="1">
      <alignment horizontal="center" vertical="center" wrapText="1"/>
    </xf>
    <xf numFmtId="49" fontId="35" fillId="18" borderId="23" xfId="0" applyNumberFormat="1" applyFont="1" applyFill="1" applyBorder="1" applyAlignment="1">
      <alignment horizontal="center" vertical="center" wrapText="1"/>
    </xf>
    <xf numFmtId="168" fontId="34" fillId="20" borderId="29" xfId="0" applyNumberFormat="1" applyFont="1" applyFill="1" applyBorder="1" applyAlignment="1">
      <alignment horizontal="center" vertical="center" wrapText="1"/>
    </xf>
    <xf numFmtId="0" fontId="34" fillId="18" borderId="6" xfId="0" applyFont="1" applyFill="1" applyBorder="1" applyAlignment="1">
      <alignment horizontal="justify" vertical="center" wrapText="1"/>
    </xf>
    <xf numFmtId="49" fontId="34" fillId="20" borderId="6" xfId="0" applyNumberFormat="1" applyFont="1" applyFill="1" applyBorder="1" applyAlignment="1">
      <alignment horizontal="left" vertical="center" wrapText="1"/>
    </xf>
    <xf numFmtId="0" fontId="34" fillId="19" borderId="6" xfId="0" applyFont="1" applyFill="1" applyBorder="1" applyAlignment="1">
      <alignment horizontal="left" vertical="center" wrapText="1"/>
    </xf>
    <xf numFmtId="0" fontId="34" fillId="19" borderId="22" xfId="0" applyFont="1" applyFill="1" applyBorder="1" applyAlignment="1">
      <alignment horizontal="left" vertical="center" wrapText="1"/>
    </xf>
    <xf numFmtId="0" fontId="34" fillId="18" borderId="22" xfId="0" applyFont="1" applyFill="1" applyBorder="1" applyAlignment="1">
      <alignment horizontal="justify" vertical="center" wrapText="1"/>
    </xf>
    <xf numFmtId="49" fontId="34" fillId="20" borderId="22" xfId="0" applyNumberFormat="1" applyFont="1" applyFill="1" applyBorder="1" applyAlignment="1">
      <alignment horizontal="left" vertical="center" wrapText="1"/>
    </xf>
    <xf numFmtId="49" fontId="34" fillId="18" borderId="19" xfId="0" applyNumberFormat="1" applyFont="1" applyFill="1" applyBorder="1" applyAlignment="1">
      <alignment horizontal="center" vertical="center" wrapText="1"/>
    </xf>
    <xf numFmtId="0" fontId="34" fillId="18" borderId="19" xfId="0" applyFont="1" applyFill="1" applyBorder="1" applyAlignment="1">
      <alignment horizontal="justify" vertical="center" wrapText="1"/>
    </xf>
    <xf numFmtId="169" fontId="34" fillId="20" borderId="21" xfId="0" applyNumberFormat="1" applyFont="1" applyFill="1" applyBorder="1" applyAlignment="1">
      <alignment horizontal="left" vertical="center" wrapText="1"/>
    </xf>
    <xf numFmtId="49" fontId="35" fillId="20" borderId="22" xfId="0" applyNumberFormat="1" applyFont="1" applyFill="1" applyBorder="1" applyAlignment="1">
      <alignment horizontal="center" vertical="center" wrapText="1"/>
    </xf>
    <xf numFmtId="0" fontId="35" fillId="21" borderId="20" xfId="0" applyFont="1" applyFill="1" applyBorder="1" applyAlignment="1">
      <alignment horizontal="left" vertical="center" wrapText="1"/>
    </xf>
    <xf numFmtId="169" fontId="34" fillId="20" borderId="28" xfId="0" applyNumberFormat="1" applyFont="1" applyFill="1" applyBorder="1" applyAlignment="1">
      <alignment horizontal="left" vertical="center" wrapText="1"/>
    </xf>
    <xf numFmtId="49" fontId="35" fillId="20" borderId="23" xfId="0" applyNumberFormat="1" applyFont="1" applyFill="1" applyBorder="1" applyAlignment="1">
      <alignment horizontal="center" vertical="center" wrapText="1"/>
    </xf>
    <xf numFmtId="49" fontId="34" fillId="20" borderId="20" xfId="0" applyNumberFormat="1" applyFont="1" applyFill="1" applyBorder="1" applyAlignment="1">
      <alignment horizontal="left" vertical="center" wrapText="1"/>
    </xf>
    <xf numFmtId="170" fontId="35" fillId="18" borderId="6" xfId="0" applyNumberFormat="1" applyFont="1" applyFill="1" applyBorder="1" applyAlignment="1">
      <alignment horizontal="center" vertical="center" wrapText="1"/>
    </xf>
    <xf numFmtId="169" fontId="34" fillId="20" borderId="6" xfId="0" applyNumberFormat="1" applyFont="1" applyFill="1" applyBorder="1" applyAlignment="1">
      <alignment horizontal="left" vertical="center" wrapText="1"/>
    </xf>
    <xf numFmtId="0" fontId="34" fillId="20" borderId="6" xfId="0" applyFont="1" applyFill="1" applyBorder="1" applyAlignment="1">
      <alignment horizontal="center" vertical="center" wrapText="1"/>
    </xf>
    <xf numFmtId="170" fontId="35" fillId="18" borderId="22" xfId="0" applyNumberFormat="1" applyFont="1" applyFill="1" applyBorder="1" applyAlignment="1">
      <alignment horizontal="center" vertical="center" wrapText="1"/>
    </xf>
    <xf numFmtId="0" fontId="35" fillId="19" borderId="22" xfId="0" applyFont="1" applyFill="1" applyBorder="1" applyAlignment="1">
      <alignment horizontal="left" vertical="center" wrapText="1"/>
    </xf>
    <xf numFmtId="0" fontId="35" fillId="18" borderId="22" xfId="0" applyFont="1" applyFill="1" applyBorder="1" applyAlignment="1">
      <alignment horizontal="justify" vertical="center" wrapText="1"/>
    </xf>
    <xf numFmtId="169" fontId="34" fillId="20" borderId="22" xfId="0" applyNumberFormat="1" applyFont="1" applyFill="1" applyBorder="1" applyAlignment="1">
      <alignment horizontal="left" vertical="center" wrapText="1"/>
    </xf>
    <xf numFmtId="170" fontId="35" fillId="18" borderId="19" xfId="0" applyNumberFormat="1" applyFont="1" applyFill="1" applyBorder="1" applyAlignment="1">
      <alignment horizontal="center" vertical="center" wrapText="1"/>
    </xf>
    <xf numFmtId="49" fontId="34" fillId="20" borderId="19" xfId="0" applyNumberFormat="1" applyFont="1" applyFill="1" applyBorder="1" applyAlignment="1">
      <alignment horizontal="left" vertical="center" wrapText="1"/>
    </xf>
    <xf numFmtId="0" fontId="35" fillId="21" borderId="19" xfId="0" applyFont="1" applyFill="1" applyBorder="1" applyAlignment="1">
      <alignment horizontal="left" vertical="center" wrapText="1"/>
    </xf>
    <xf numFmtId="0" fontId="35" fillId="18" borderId="19" xfId="0" applyFont="1" applyFill="1" applyBorder="1" applyAlignment="1">
      <alignment vertical="center" wrapText="1"/>
    </xf>
    <xf numFmtId="0" fontId="35" fillId="18" borderId="0" xfId="0" applyFont="1" applyFill="1" applyAlignment="1">
      <alignment horizontal="left" vertical="center" wrapText="1"/>
    </xf>
    <xf numFmtId="0" fontId="35" fillId="18" borderId="21" xfId="0" applyFont="1" applyFill="1" applyBorder="1" applyAlignment="1">
      <alignment horizontal="left" vertical="center" wrapText="1"/>
    </xf>
    <xf numFmtId="0" fontId="34" fillId="19" borderId="30" xfId="0" applyFont="1" applyFill="1" applyBorder="1" applyAlignment="1">
      <alignment horizontal="left" vertical="center" wrapText="1"/>
    </xf>
    <xf numFmtId="0" fontId="35" fillId="18" borderId="21" xfId="0" applyFont="1" applyFill="1" applyBorder="1" applyAlignment="1">
      <alignment vertical="center" wrapText="1"/>
    </xf>
    <xf numFmtId="0" fontId="34" fillId="18" borderId="22" xfId="0" applyFont="1" applyFill="1" applyBorder="1" applyAlignment="1">
      <alignment horizontal="left" vertical="center" wrapText="1"/>
    </xf>
    <xf numFmtId="0" fontId="35" fillId="18" borderId="6" xfId="0" applyFont="1" applyFill="1" applyBorder="1" applyAlignment="1">
      <alignment horizontal="left" vertical="center" wrapText="1"/>
    </xf>
    <xf numFmtId="4" fontId="9" fillId="4" borderId="6" xfId="0" applyNumberFormat="1" applyFont="1" applyFill="1" applyBorder="1" applyAlignment="1" applyProtection="1">
      <alignment horizontal="center" vertical="center" wrapText="1"/>
      <protection locked="0"/>
    </xf>
    <xf numFmtId="4" fontId="9" fillId="4" borderId="6" xfId="0" applyNumberFormat="1" applyFont="1" applyFill="1" applyBorder="1" applyAlignment="1" applyProtection="1">
      <alignment horizontal="center" vertical="center"/>
      <protection locked="0"/>
    </xf>
    <xf numFmtId="0" fontId="34" fillId="19" borderId="22" xfId="0" applyFont="1" applyFill="1" applyBorder="1" applyAlignment="1">
      <alignment horizontal="left" vertical="center"/>
    </xf>
    <xf numFmtId="0" fontId="36" fillId="18" borderId="22" xfId="0" applyFont="1" applyFill="1" applyBorder="1" applyAlignment="1">
      <alignment horizontal="justify" vertical="center" wrapText="1"/>
    </xf>
    <xf numFmtId="168" fontId="34" fillId="22" borderId="23" xfId="0" applyNumberFormat="1" applyFont="1" applyFill="1" applyBorder="1" applyAlignment="1">
      <alignment horizontal="center" vertical="center"/>
    </xf>
    <xf numFmtId="0" fontId="35" fillId="20" borderId="24" xfId="0" applyFont="1" applyFill="1" applyBorder="1" applyAlignment="1">
      <alignment horizontal="left" vertical="center" wrapText="1"/>
    </xf>
    <xf numFmtId="49" fontId="34" fillId="20" borderId="22" xfId="0" applyNumberFormat="1" applyFont="1" applyFill="1" applyBorder="1" applyAlignment="1">
      <alignment horizontal="center" vertical="center" wrapText="1"/>
    </xf>
    <xf numFmtId="4" fontId="9" fillId="4" borderId="15" xfId="0" applyNumberFormat="1" applyFont="1" applyFill="1" applyBorder="1" applyAlignment="1" applyProtection="1">
      <alignment vertical="center"/>
      <protection locked="0"/>
    </xf>
    <xf numFmtId="0" fontId="36" fillId="18" borderId="19" xfId="0" applyFont="1" applyFill="1" applyBorder="1" applyAlignment="1">
      <alignment horizontal="justify" vertical="center" wrapText="1"/>
    </xf>
    <xf numFmtId="169" fontId="34" fillId="22" borderId="20" xfId="0" applyNumberFormat="1" applyFont="1" applyFill="1" applyBorder="1" applyAlignment="1">
      <alignment horizontal="center" vertical="center"/>
    </xf>
    <xf numFmtId="0" fontId="35" fillId="20" borderId="21" xfId="0" applyFont="1" applyFill="1" applyBorder="1" applyAlignment="1">
      <alignment horizontal="left" vertical="center" wrapText="1"/>
    </xf>
    <xf numFmtId="0" fontId="34" fillId="19" borderId="19" xfId="0" applyFont="1" applyFill="1" applyBorder="1" applyAlignment="1">
      <alignment horizontal="left" vertical="center"/>
    </xf>
    <xf numFmtId="168" fontId="34" fillId="22" borderId="20" xfId="0" applyNumberFormat="1" applyFont="1" applyFill="1" applyBorder="1" applyAlignment="1">
      <alignment horizontal="center" vertical="center"/>
    </xf>
    <xf numFmtId="0" fontId="34" fillId="23" borderId="19" xfId="0" applyFont="1" applyFill="1" applyBorder="1" applyAlignment="1">
      <alignment horizontal="center" vertical="center" wrapText="1"/>
    </xf>
    <xf numFmtId="9" fontId="9" fillId="24" borderId="8" xfId="0" applyNumberFormat="1" applyFont="1" applyFill="1" applyBorder="1" applyAlignment="1" applyProtection="1">
      <alignment horizontal="center" vertical="center" wrapText="1"/>
      <protection locked="0"/>
    </xf>
    <xf numFmtId="9" fontId="9" fillId="9" borderId="8" xfId="0" applyNumberFormat="1" applyFont="1" applyFill="1" applyBorder="1" applyAlignment="1" applyProtection="1">
      <alignment horizontal="center" vertical="center" wrapText="1"/>
      <protection locked="0"/>
    </xf>
    <xf numFmtId="165" fontId="38" fillId="0" borderId="6" xfId="0" applyNumberFormat="1" applyFont="1" applyBorder="1" applyAlignment="1" applyProtection="1">
      <alignment vertical="center" wrapText="1"/>
      <protection locked="0"/>
    </xf>
    <xf numFmtId="166" fontId="1" fillId="4" borderId="6" xfId="0" applyNumberFormat="1" applyFont="1" applyFill="1" applyBorder="1" applyAlignment="1">
      <alignment horizontal="right" vertical="center" wrapText="1"/>
    </xf>
    <xf numFmtId="43" fontId="39" fillId="0" borderId="6" xfId="3" applyFont="1" applyBorder="1" applyAlignment="1" applyProtection="1">
      <alignment horizontal="right" vertical="center" wrapText="1"/>
      <protection locked="0"/>
    </xf>
    <xf numFmtId="165" fontId="38" fillId="0" borderId="6" xfId="0" applyNumberFormat="1" applyFont="1" applyBorder="1" applyAlignment="1" applyProtection="1">
      <alignment horizontal="right" vertical="center" wrapText="1"/>
      <protection locked="0"/>
    </xf>
    <xf numFmtId="2" fontId="8" fillId="4" borderId="8" xfId="0" applyNumberFormat="1" applyFont="1" applyFill="1" applyBorder="1" applyAlignment="1" applyProtection="1">
      <alignment vertical="center" wrapText="1"/>
      <protection locked="0"/>
    </xf>
    <xf numFmtId="0" fontId="8" fillId="4" borderId="15"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wrapText="1"/>
      <protection locked="0"/>
    </xf>
    <xf numFmtId="0" fontId="8" fillId="4" borderId="8" xfId="0" applyFont="1" applyFill="1" applyBorder="1" applyAlignment="1" applyProtection="1">
      <alignment vertical="center" wrapText="1"/>
      <protection locked="0"/>
    </xf>
    <xf numFmtId="0" fontId="8" fillId="4" borderId="8" xfId="0" applyFont="1" applyFill="1" applyBorder="1" applyAlignment="1" applyProtection="1">
      <alignment vertical="center"/>
      <protection locked="0"/>
    </xf>
    <xf numFmtId="1" fontId="7" fillId="4" borderId="4" xfId="2" applyNumberFormat="1" applyFont="1" applyFill="1" applyBorder="1" applyAlignment="1" applyProtection="1">
      <alignment vertical="center"/>
      <protection locked="0"/>
    </xf>
    <xf numFmtId="0" fontId="8" fillId="4" borderId="14" xfId="0" applyFont="1" applyFill="1" applyBorder="1" applyAlignment="1" applyProtection="1">
      <alignment vertical="center"/>
      <protection locked="0"/>
    </xf>
    <xf numFmtId="0" fontId="8" fillId="4" borderId="6" xfId="0" applyFont="1" applyFill="1" applyBorder="1" applyAlignment="1" applyProtection="1">
      <alignment vertical="center"/>
      <protection locked="0"/>
    </xf>
    <xf numFmtId="9" fontId="7" fillId="4" borderId="6" xfId="2" applyFont="1" applyFill="1" applyBorder="1" applyAlignment="1" applyProtection="1">
      <alignment horizontal="center" vertical="center"/>
      <protection locked="0"/>
    </xf>
    <xf numFmtId="2" fontId="9" fillId="0" borderId="6" xfId="2" applyNumberFormat="1" applyFont="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protection locked="0"/>
    </xf>
    <xf numFmtId="1" fontId="9" fillId="0" borderId="14" xfId="0" applyNumberFormat="1" applyFont="1" applyBorder="1" applyAlignment="1" applyProtection="1">
      <alignment horizontal="center" vertical="center" wrapText="1"/>
      <protection locked="0"/>
    </xf>
    <xf numFmtId="4" fontId="11" fillId="0" borderId="4"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4" fontId="11" fillId="0" borderId="5"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0" borderId="0" xfId="0" applyNumberFormat="1" applyFont="1" applyBorder="1" applyAlignment="1" applyProtection="1">
      <alignment horizontal="center" vertical="center" wrapText="1"/>
      <protection locked="0"/>
    </xf>
    <xf numFmtId="4" fontId="11" fillId="0" borderId="10" xfId="0" applyNumberFormat="1" applyFont="1" applyBorder="1" applyAlignment="1" applyProtection="1">
      <alignment horizontal="center" vertical="center" wrapText="1"/>
      <protection locked="0"/>
    </xf>
    <xf numFmtId="14" fontId="3" fillId="0" borderId="1" xfId="0" applyNumberFormat="1"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165" fontId="11" fillId="5" borderId="7" xfId="0" applyNumberFormat="1" applyFont="1" applyFill="1" applyBorder="1" applyAlignment="1">
      <alignment horizontal="center" vertical="center"/>
    </xf>
    <xf numFmtId="0" fontId="3" fillId="0" borderId="1" xfId="0" applyFont="1" applyBorder="1" applyAlignment="1">
      <alignment horizontal="center"/>
    </xf>
    <xf numFmtId="14" fontId="3" fillId="0" borderId="2" xfId="0" applyNumberFormat="1" applyFont="1" applyBorder="1" applyAlignment="1">
      <alignment horizontal="center"/>
    </xf>
    <xf numFmtId="14" fontId="3" fillId="0" borderId="3" xfId="0" applyNumberFormat="1" applyFont="1" applyBorder="1" applyAlignment="1">
      <alignment horizontal="center"/>
    </xf>
    <xf numFmtId="1" fontId="9" fillId="0" borderId="15" xfId="0" applyNumberFormat="1" applyFont="1" applyBorder="1" applyAlignment="1" applyProtection="1">
      <alignment horizontal="center" vertical="center" wrapText="1"/>
      <protection locked="0"/>
    </xf>
    <xf numFmtId="4" fontId="11" fillId="0" borderId="11" xfId="0" applyNumberFormat="1" applyFont="1" applyBorder="1" applyAlignment="1" applyProtection="1">
      <alignment horizontal="center" vertical="center" wrapText="1"/>
      <protection locked="0"/>
    </xf>
    <xf numFmtId="4" fontId="11" fillId="0" borderId="12" xfId="0" applyNumberFormat="1" applyFont="1" applyBorder="1" applyAlignment="1" applyProtection="1">
      <alignment horizontal="center" vertical="center" wrapText="1"/>
      <protection locked="0"/>
    </xf>
    <xf numFmtId="4" fontId="11" fillId="0" borderId="13" xfId="0" applyNumberFormat="1" applyFont="1" applyBorder="1" applyAlignment="1" applyProtection="1">
      <alignment horizontal="center" vertical="center" wrapText="1"/>
      <protection locked="0"/>
    </xf>
    <xf numFmtId="43" fontId="10" fillId="0" borderId="6" xfId="3" applyFont="1" applyBorder="1" applyAlignment="1" applyProtection="1">
      <alignment horizontal="center" vertical="center"/>
      <protection locked="0"/>
    </xf>
    <xf numFmtId="165" fontId="9" fillId="0" borderId="1" xfId="0" applyNumberFormat="1" applyFont="1" applyBorder="1" applyAlignment="1" applyProtection="1">
      <alignment horizontal="center" vertical="center"/>
      <protection locked="0"/>
    </xf>
    <xf numFmtId="165" fontId="9" fillId="0" borderId="3" xfId="0" applyNumberFormat="1" applyFont="1" applyBorder="1" applyAlignment="1" applyProtection="1">
      <alignment horizontal="center" vertical="center"/>
      <protection locked="0"/>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165" fontId="9" fillId="0" borderId="6" xfId="0" applyNumberFormat="1" applyFont="1" applyBorder="1" applyAlignment="1" applyProtection="1">
      <alignment horizontal="center" vertical="center" wrapText="1"/>
      <protection locked="0"/>
    </xf>
    <xf numFmtId="166" fontId="32" fillId="4" borderId="6" xfId="0" applyNumberFormat="1" applyFont="1" applyFill="1" applyBorder="1" applyAlignment="1">
      <alignment horizontal="center" vertical="center" wrapText="1"/>
    </xf>
    <xf numFmtId="165" fontId="9" fillId="0" borderId="8" xfId="0" applyNumberFormat="1" applyFont="1" applyBorder="1" applyAlignment="1" applyProtection="1">
      <alignment horizontal="center" vertical="center" wrapText="1"/>
      <protection locked="0"/>
    </xf>
    <xf numFmtId="165" fontId="9" fillId="0" borderId="14" xfId="0" applyNumberFormat="1" applyFont="1" applyBorder="1" applyAlignment="1" applyProtection="1">
      <alignment horizontal="center" vertical="center" wrapText="1"/>
      <protection locked="0"/>
    </xf>
    <xf numFmtId="165" fontId="9" fillId="0" borderId="15" xfId="0" applyNumberFormat="1" applyFont="1" applyBorder="1" applyAlignment="1" applyProtection="1">
      <alignment horizontal="center" vertical="center" wrapText="1"/>
      <protection locked="0"/>
    </xf>
    <xf numFmtId="0" fontId="7" fillId="0" borderId="0" xfId="0" applyFont="1" applyAlignment="1">
      <alignment horizontal="center"/>
    </xf>
    <xf numFmtId="0" fontId="5" fillId="0" borderId="6" xfId="0" applyFont="1" applyBorder="1" applyAlignment="1">
      <alignment horizontal="left" vertical="center"/>
    </xf>
    <xf numFmtId="0" fontId="33" fillId="0" borderId="1" xfId="4"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6" xfId="0" applyFont="1" applyBorder="1" applyAlignment="1">
      <alignment horizontal="center" vertical="center" wrapText="1"/>
    </xf>
    <xf numFmtId="9" fontId="9" fillId="0" borderId="6" xfId="2" applyFont="1" applyBorder="1" applyAlignment="1" applyProtection="1">
      <alignment horizontal="center" vertical="center"/>
      <protection locked="0"/>
    </xf>
    <xf numFmtId="0" fontId="8" fillId="4" borderId="6"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9" fontId="7" fillId="4" borderId="8" xfId="2" applyFont="1" applyFill="1" applyBorder="1" applyAlignment="1" applyProtection="1">
      <alignment horizontal="center" vertical="center"/>
      <protection locked="0"/>
    </xf>
    <xf numFmtId="9" fontId="7" fillId="4" borderId="14" xfId="2" applyFont="1" applyFill="1" applyBorder="1" applyAlignment="1" applyProtection="1">
      <alignment horizontal="center" vertical="center"/>
      <protection locked="0"/>
    </xf>
    <xf numFmtId="9" fontId="7" fillId="4" borderId="15" xfId="2"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4"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9" fillId="0" borderId="0" xfId="0" applyFont="1" applyAlignment="1">
      <alignment horizontal="center" vertical="center"/>
    </xf>
    <xf numFmtId="0" fontId="5" fillId="12" borderId="6" xfId="0" applyFont="1" applyFill="1" applyBorder="1" applyAlignment="1">
      <alignment horizontal="center" vertical="center" textRotation="90"/>
    </xf>
    <xf numFmtId="0" fontId="5" fillId="12" borderId="6"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8" fillId="0" borderId="0" xfId="0" applyFont="1" applyAlignment="1">
      <alignment vertical="center" wrapText="1"/>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3" fillId="0" borderId="1" xfId="4" applyBorder="1" applyAlignment="1">
      <alignment horizontal="center" vertical="center"/>
    </xf>
    <xf numFmtId="14" fontId="9" fillId="0" borderId="1" xfId="0" applyNumberFormat="1" applyFont="1" applyBorder="1" applyAlignment="1">
      <alignment horizontal="center" vertical="center"/>
    </xf>
    <xf numFmtId="0" fontId="7" fillId="11" borderId="8"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11" borderId="8" xfId="0" applyFont="1" applyFill="1" applyBorder="1" applyAlignment="1">
      <alignment horizontal="center" vertical="center" textRotation="90" wrapText="1"/>
    </xf>
    <xf numFmtId="0" fontId="7" fillId="11" borderId="15" xfId="0" applyFont="1" applyFill="1" applyBorder="1" applyAlignment="1">
      <alignment horizontal="center" vertical="center" textRotation="90" wrapText="1"/>
    </xf>
    <xf numFmtId="0" fontId="9" fillId="4" borderId="8" xfId="0" applyFont="1" applyFill="1" applyBorder="1" applyAlignment="1" applyProtection="1">
      <alignment horizontal="justify" vertical="center" wrapText="1"/>
      <protection locked="0"/>
    </xf>
    <xf numFmtId="0" fontId="9" fillId="4" borderId="14" xfId="0" applyFont="1" applyFill="1" applyBorder="1" applyAlignment="1" applyProtection="1">
      <alignment horizontal="justify" vertical="center" wrapText="1"/>
      <protection locked="0"/>
    </xf>
    <xf numFmtId="0" fontId="9" fillId="4" borderId="15" xfId="0" applyFont="1" applyFill="1" applyBorder="1" applyAlignment="1" applyProtection="1">
      <alignment horizontal="justify" vertical="center" wrapText="1"/>
      <protection locked="0"/>
    </xf>
    <xf numFmtId="0" fontId="9" fillId="0" borderId="6" xfId="0" applyFont="1" applyBorder="1" applyAlignment="1" applyProtection="1">
      <alignment horizontal="center" vertical="center" wrapText="1"/>
      <protection locked="0"/>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9" fillId="0" borderId="1" xfId="3" applyFont="1" applyBorder="1" applyAlignment="1" applyProtection="1">
      <alignment horizontal="center" vertical="center"/>
      <protection locked="0"/>
    </xf>
    <xf numFmtId="43" fontId="9" fillId="0" borderId="3" xfId="3" applyFont="1" applyBorder="1" applyAlignment="1" applyProtection="1">
      <alignment horizontal="center" vertical="center"/>
      <protection locked="0"/>
    </xf>
    <xf numFmtId="1" fontId="9" fillId="4" borderId="8" xfId="0" applyNumberFormat="1" applyFont="1" applyFill="1" applyBorder="1" applyAlignment="1" applyProtection="1">
      <alignment horizontal="center" vertical="center" wrapText="1"/>
      <protection locked="0"/>
    </xf>
    <xf numFmtId="1" fontId="9" fillId="4" borderId="14" xfId="0" applyNumberFormat="1" applyFont="1" applyFill="1" applyBorder="1" applyAlignment="1" applyProtection="1">
      <alignment horizontal="center" vertical="center" wrapText="1"/>
      <protection locked="0"/>
    </xf>
    <xf numFmtId="1" fontId="9" fillId="4" borderId="15"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165" fontId="4" fillId="0" borderId="6" xfId="0" applyNumberFormat="1" applyFont="1" applyBorder="1" applyAlignment="1">
      <alignment horizontal="center" vertical="center" wrapText="1"/>
    </xf>
    <xf numFmtId="0" fontId="7" fillId="5" borderId="6" xfId="0" applyFont="1" applyFill="1" applyBorder="1" applyAlignment="1">
      <alignment horizontal="center" vertical="center" textRotation="89" wrapText="1"/>
    </xf>
    <xf numFmtId="0" fontId="7" fillId="6" borderId="6" xfId="0" applyFont="1" applyFill="1" applyBorder="1" applyAlignment="1">
      <alignment horizontal="center" vertical="center"/>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10" borderId="8" xfId="1" applyFont="1" applyFill="1" applyBorder="1" applyAlignment="1">
      <alignment horizontal="center" vertical="center" textRotation="90" wrapText="1"/>
    </xf>
    <xf numFmtId="0" fontId="7" fillId="10" borderId="14" xfId="1" applyFont="1" applyFill="1" applyBorder="1" applyAlignment="1">
      <alignment horizontal="center" vertical="center" textRotation="90" wrapText="1"/>
    </xf>
    <xf numFmtId="0" fontId="7" fillId="10" borderId="15" xfId="1" applyFont="1" applyFill="1" applyBorder="1" applyAlignment="1">
      <alignment horizontal="center" vertical="center" textRotation="90" wrapText="1"/>
    </xf>
    <xf numFmtId="0" fontId="7" fillId="7" borderId="8"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11" borderId="1" xfId="1" applyFont="1" applyFill="1" applyBorder="1" applyAlignment="1">
      <alignment horizontal="center" vertical="center" wrapText="1"/>
    </xf>
    <xf numFmtId="0" fontId="7" fillId="11" borderId="2" xfId="1" applyFont="1" applyFill="1" applyBorder="1" applyAlignment="1">
      <alignment horizontal="center" vertical="center" wrapText="1"/>
    </xf>
    <xf numFmtId="0" fontId="7" fillId="11" borderId="3" xfId="1"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8" xfId="0" applyFont="1" applyFill="1" applyBorder="1" applyAlignment="1">
      <alignment horizontal="center" vertical="center" textRotation="90" wrapText="1"/>
    </xf>
    <xf numFmtId="0" fontId="7" fillId="6" borderId="15" xfId="0" applyFont="1" applyFill="1" applyBorder="1" applyAlignment="1">
      <alignment horizontal="center" vertical="center" textRotation="90"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2" xfId="0" applyFont="1" applyFill="1" applyBorder="1" applyAlignment="1">
      <alignment horizontal="center" vertical="center" wrapText="1"/>
    </xf>
    <xf numFmtId="165" fontId="4" fillId="0" borderId="6" xfId="0" applyNumberFormat="1" applyFont="1" applyBorder="1" applyAlignment="1">
      <alignment horizontal="center" vertical="center"/>
    </xf>
    <xf numFmtId="0" fontId="5" fillId="3" borderId="6" xfId="0" applyFont="1" applyFill="1" applyBorder="1" applyAlignment="1">
      <alignment horizontal="center" vertical="center" wrapText="1"/>
    </xf>
    <xf numFmtId="1" fontId="4" fillId="0" borderId="0" xfId="0" applyNumberFormat="1" applyFont="1" applyAlignment="1">
      <alignment horizontal="center" vertical="center"/>
    </xf>
    <xf numFmtId="0" fontId="5" fillId="0" borderId="0" xfId="0" applyFont="1" applyAlignment="1">
      <alignment horizontal="center" vertical="center"/>
    </xf>
    <xf numFmtId="0" fontId="3" fillId="15" borderId="8" xfId="0" applyFont="1" applyFill="1" applyBorder="1" applyAlignment="1" applyProtection="1">
      <alignment horizontal="center" vertical="center" textRotation="90"/>
      <protection locked="0"/>
    </xf>
    <xf numFmtId="0" fontId="3" fillId="15" borderId="14" xfId="0" applyFont="1" applyFill="1" applyBorder="1" applyAlignment="1" applyProtection="1">
      <alignment horizontal="center" vertical="center" textRotation="90"/>
      <protection locked="0"/>
    </xf>
    <xf numFmtId="0" fontId="3" fillId="16" borderId="8" xfId="0" applyFont="1" applyFill="1" applyBorder="1" applyAlignment="1" applyProtection="1">
      <alignment horizontal="center" vertical="center" textRotation="90"/>
      <protection locked="0"/>
    </xf>
    <xf numFmtId="0" fontId="3" fillId="16" borderId="14" xfId="0" applyFont="1" applyFill="1" applyBorder="1" applyAlignment="1" applyProtection="1">
      <alignment horizontal="center" vertical="center" textRotation="90"/>
      <protection locked="0"/>
    </xf>
    <xf numFmtId="0" fontId="3" fillId="16" borderId="15" xfId="0" applyFont="1" applyFill="1" applyBorder="1" applyAlignment="1" applyProtection="1">
      <alignment horizontal="center" vertical="center" textRotation="90"/>
      <protection locked="0"/>
    </xf>
    <xf numFmtId="0" fontId="3" fillId="17" borderId="14" xfId="0" applyFont="1" applyFill="1" applyBorder="1" applyAlignment="1" applyProtection="1">
      <alignment horizontal="center" vertical="center" textRotation="90"/>
      <protection locked="0"/>
    </xf>
    <xf numFmtId="0" fontId="3" fillId="17" borderId="15" xfId="0" applyFont="1" applyFill="1" applyBorder="1" applyAlignment="1" applyProtection="1">
      <alignment horizontal="center" vertical="center" textRotation="90"/>
      <protection locked="0"/>
    </xf>
    <xf numFmtId="0" fontId="9" fillId="4" borderId="8" xfId="0" applyFont="1" applyFill="1" applyBorder="1" applyAlignment="1" applyProtection="1">
      <alignment horizontal="center" vertical="center" wrapText="1"/>
      <protection locked="0"/>
    </xf>
    <xf numFmtId="0" fontId="9" fillId="4" borderId="14"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1" fontId="9" fillId="4" borderId="8" xfId="2" applyNumberFormat="1" applyFont="1" applyFill="1" applyBorder="1" applyAlignment="1" applyProtection="1">
      <alignment horizontal="center" vertical="center" wrapText="1"/>
      <protection locked="0"/>
    </xf>
    <xf numFmtId="1" fontId="9" fillId="4" borderId="14" xfId="2" applyNumberFormat="1" applyFont="1" applyFill="1" applyBorder="1" applyAlignment="1" applyProtection="1">
      <alignment horizontal="center" vertical="center" wrapText="1"/>
      <protection locked="0"/>
    </xf>
    <xf numFmtId="1" fontId="9" fillId="4" borderId="15" xfId="2" applyNumberFormat="1" applyFont="1" applyFill="1" applyBorder="1" applyAlignment="1" applyProtection="1">
      <alignment horizontal="center" vertical="center" wrapText="1"/>
      <protection locked="0"/>
    </xf>
    <xf numFmtId="9" fontId="9" fillId="0" borderId="8" xfId="2" applyFont="1" applyBorder="1" applyAlignment="1" applyProtection="1">
      <alignment horizontal="center" vertical="center"/>
      <protection locked="0"/>
    </xf>
    <xf numFmtId="9" fontId="9" fillId="0" borderId="14" xfId="2" applyFont="1" applyBorder="1" applyAlignment="1" applyProtection="1">
      <alignment horizontal="center" vertical="center"/>
      <protection locked="0"/>
    </xf>
    <xf numFmtId="9" fontId="9" fillId="0" borderId="15" xfId="2" applyFont="1" applyBorder="1" applyAlignment="1" applyProtection="1">
      <alignment horizontal="center" vertical="center"/>
      <protection locked="0"/>
    </xf>
    <xf numFmtId="49" fontId="5" fillId="0" borderId="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7" fillId="7" borderId="7" xfId="0" applyFont="1" applyFill="1" applyBorder="1" applyAlignment="1">
      <alignment horizontal="center" vertical="center" wrapText="1"/>
    </xf>
    <xf numFmtId="0" fontId="7" fillId="7" borderId="12" xfId="0" applyFont="1" applyFill="1" applyBorder="1" applyAlignment="1">
      <alignment horizontal="center" vertical="center" wrapText="1"/>
    </xf>
    <xf numFmtId="165" fontId="9" fillId="0" borderId="4" xfId="0" applyNumberFormat="1" applyFont="1" applyBorder="1" applyAlignment="1" applyProtection="1">
      <alignment horizontal="center" vertical="center" wrapText="1"/>
      <protection locked="0"/>
    </xf>
    <xf numFmtId="165" fontId="9" fillId="0" borderId="5" xfId="0" applyNumberFormat="1" applyFont="1" applyBorder="1" applyAlignment="1" applyProtection="1">
      <alignment horizontal="center" vertical="center" wrapText="1"/>
      <protection locked="0"/>
    </xf>
    <xf numFmtId="165" fontId="9" fillId="0" borderId="9" xfId="0" applyNumberFormat="1" applyFont="1" applyBorder="1" applyAlignment="1" applyProtection="1">
      <alignment horizontal="center" vertical="center" wrapText="1"/>
      <protection locked="0"/>
    </xf>
    <xf numFmtId="165" fontId="9" fillId="0" borderId="10" xfId="0" applyNumberFormat="1" applyFont="1" applyBorder="1" applyAlignment="1" applyProtection="1">
      <alignment horizontal="center" vertical="center" wrapText="1"/>
      <protection locked="0"/>
    </xf>
    <xf numFmtId="9" fontId="7" fillId="4" borderId="6" xfId="2"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2" fontId="8" fillId="4" borderId="8" xfId="0" applyNumberFormat="1" applyFont="1" applyFill="1" applyBorder="1" applyAlignment="1" applyProtection="1">
      <alignment horizontal="center" vertical="center"/>
      <protection locked="0"/>
    </xf>
    <xf numFmtId="2" fontId="8" fillId="4" borderId="6" xfId="0" applyNumberFormat="1" applyFont="1" applyFill="1" applyBorder="1" applyAlignment="1" applyProtection="1">
      <alignment horizontal="center" vertical="center" wrapText="1"/>
      <protection locked="0"/>
    </xf>
    <xf numFmtId="167" fontId="8" fillId="4" borderId="8" xfId="3" applyNumberFormat="1" applyFont="1" applyFill="1" applyBorder="1" applyAlignment="1" applyProtection="1">
      <alignment horizontal="center" vertical="center"/>
      <protection locked="0"/>
    </xf>
    <xf numFmtId="167" fontId="8" fillId="4" borderId="14" xfId="3" applyNumberFormat="1" applyFont="1" applyFill="1" applyBorder="1" applyAlignment="1" applyProtection="1">
      <alignment horizontal="center" vertical="center"/>
      <protection locked="0"/>
    </xf>
    <xf numFmtId="167" fontId="8" fillId="4" borderId="15" xfId="3" applyNumberFormat="1" applyFont="1" applyFill="1" applyBorder="1" applyAlignment="1" applyProtection="1">
      <alignment horizontal="center" vertical="center"/>
      <protection locked="0"/>
    </xf>
    <xf numFmtId="165" fontId="8" fillId="0" borderId="8" xfId="0" applyNumberFormat="1" applyFont="1" applyBorder="1" applyAlignment="1" applyProtection="1">
      <alignment horizontal="center" vertical="center"/>
      <protection locked="0"/>
    </xf>
    <xf numFmtId="2" fontId="8" fillId="4" borderId="14" xfId="0" applyNumberFormat="1" applyFont="1" applyFill="1" applyBorder="1" applyAlignment="1" applyProtection="1">
      <alignment horizontal="center" vertical="center" wrapText="1"/>
      <protection locked="0"/>
    </xf>
    <xf numFmtId="165" fontId="9" fillId="0" borderId="8" xfId="0" applyNumberFormat="1" applyFont="1" applyBorder="1" applyAlignment="1" applyProtection="1">
      <alignment horizontal="center" vertical="center"/>
      <protection locked="0"/>
    </xf>
    <xf numFmtId="165" fontId="9" fillId="0" borderId="14" xfId="0" applyNumberFormat="1" applyFont="1" applyBorder="1" applyAlignment="1" applyProtection="1">
      <alignment horizontal="center" vertical="center"/>
      <protection locked="0"/>
    </xf>
    <xf numFmtId="165" fontId="9" fillId="0" borderId="1" xfId="0" applyNumberFormat="1" applyFont="1" applyBorder="1" applyAlignment="1" applyProtection="1">
      <alignment horizontal="center" vertical="center" wrapText="1"/>
      <protection locked="0"/>
    </xf>
    <xf numFmtId="165" fontId="9" fillId="0" borderId="3" xfId="0" applyNumberFormat="1" applyFont="1" applyBorder="1" applyAlignment="1" applyProtection="1">
      <alignment horizontal="center" vertical="center" wrapText="1"/>
      <protection locked="0"/>
    </xf>
    <xf numFmtId="165" fontId="9" fillId="0" borderId="11" xfId="0" applyNumberFormat="1" applyFont="1" applyBorder="1" applyAlignment="1" applyProtection="1">
      <alignment horizontal="center" vertical="center" wrapText="1"/>
      <protection locked="0"/>
    </xf>
    <xf numFmtId="165" fontId="9" fillId="0" borderId="13" xfId="0" applyNumberFormat="1" applyFont="1" applyBorder="1" applyAlignment="1" applyProtection="1">
      <alignment horizontal="center" vertical="center" wrapText="1"/>
      <protection locked="0"/>
    </xf>
    <xf numFmtId="165" fontId="9" fillId="0" borderId="15" xfId="0" applyNumberFormat="1" applyFont="1" applyBorder="1" applyAlignment="1" applyProtection="1">
      <alignment horizontal="center" vertical="center"/>
      <protection locked="0"/>
    </xf>
    <xf numFmtId="9" fontId="9" fillId="4" borderId="25" xfId="2" applyFont="1" applyFill="1" applyBorder="1" applyAlignment="1" applyProtection="1">
      <alignment horizontal="center" vertical="center"/>
      <protection locked="0"/>
    </xf>
    <xf numFmtId="9" fontId="9" fillId="4" borderId="26" xfId="2" applyFont="1" applyFill="1" applyBorder="1" applyAlignment="1" applyProtection="1">
      <alignment horizontal="center" vertical="center"/>
      <protection locked="0"/>
    </xf>
    <xf numFmtId="9" fontId="9" fillId="4" borderId="27" xfId="2" applyFont="1" applyFill="1" applyBorder="1" applyAlignment="1" applyProtection="1">
      <alignment horizontal="center" vertical="center"/>
      <protection locked="0"/>
    </xf>
    <xf numFmtId="9" fontId="9" fillId="0" borderId="4" xfId="2" applyFont="1" applyBorder="1" applyAlignment="1" applyProtection="1">
      <alignment horizontal="center" vertical="center"/>
      <protection locked="0"/>
    </xf>
    <xf numFmtId="9" fontId="9" fillId="0" borderId="9" xfId="2" applyFont="1" applyBorder="1" applyAlignment="1" applyProtection="1">
      <alignment horizontal="center" vertical="center"/>
      <protection locked="0"/>
    </xf>
    <xf numFmtId="10" fontId="8" fillId="4" borderId="6" xfId="2" applyNumberFormat="1" applyFont="1" applyFill="1" applyBorder="1" applyAlignment="1" applyProtection="1">
      <alignment horizontal="center" vertical="center"/>
      <protection locked="0"/>
    </xf>
    <xf numFmtId="10" fontId="8" fillId="4" borderId="8" xfId="2" applyNumberFormat="1" applyFont="1" applyFill="1" applyBorder="1" applyAlignment="1" applyProtection="1">
      <alignment horizontal="center" vertical="center"/>
      <protection locked="0"/>
    </xf>
    <xf numFmtId="10" fontId="8" fillId="4" borderId="14" xfId="2" applyNumberFormat="1" applyFont="1" applyFill="1" applyBorder="1" applyAlignment="1" applyProtection="1">
      <alignment horizontal="center" vertical="center"/>
      <protection locked="0"/>
    </xf>
    <xf numFmtId="10" fontId="8" fillId="4" borderId="15" xfId="2" applyNumberFormat="1" applyFont="1" applyFill="1" applyBorder="1" applyAlignment="1" applyProtection="1">
      <alignment horizontal="center" vertical="center"/>
      <protection locked="0"/>
    </xf>
    <xf numFmtId="0" fontId="18" fillId="0" borderId="0" xfId="0" applyFont="1" applyAlignment="1">
      <alignment horizontal="center" vertical="center" wrapText="1"/>
    </xf>
    <xf numFmtId="0" fontId="22" fillId="9" borderId="6" xfId="1" applyFont="1" applyFill="1" applyBorder="1" applyAlignment="1">
      <alignment horizontal="center" vertical="center" textRotation="90" wrapText="1"/>
    </xf>
    <xf numFmtId="0" fontId="22" fillId="10" borderId="6" xfId="1" applyFont="1" applyFill="1" applyBorder="1" applyAlignment="1">
      <alignment horizontal="center" vertical="center" wrapText="1"/>
    </xf>
    <xf numFmtId="0" fontId="22" fillId="0" borderId="6" xfId="1" applyFont="1" applyFill="1" applyBorder="1" applyAlignment="1">
      <alignment horizontal="center" vertical="center" textRotation="90" wrapText="1"/>
    </xf>
    <xf numFmtId="0" fontId="21" fillId="13" borderId="6" xfId="0" applyFont="1" applyFill="1" applyBorder="1" applyAlignment="1">
      <alignment horizontal="center" vertical="center" wrapText="1"/>
    </xf>
    <xf numFmtId="0" fontId="17" fillId="13" borderId="0" xfId="0" applyFont="1" applyFill="1" applyBorder="1" applyAlignment="1">
      <alignment horizontal="center" vertical="center"/>
    </xf>
    <xf numFmtId="0" fontId="22" fillId="4" borderId="6" xfId="0" applyFont="1" applyFill="1" applyBorder="1" applyAlignment="1">
      <alignment horizontal="center" vertical="center" wrapText="1"/>
    </xf>
    <xf numFmtId="1"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22" fillId="0" borderId="6" xfId="0" applyFont="1" applyBorder="1" applyAlignment="1">
      <alignment horizontal="center" vertical="center" wrapText="1"/>
    </xf>
    <xf numFmtId="0" fontId="30" fillId="0" borderId="6" xfId="0" applyFont="1" applyBorder="1" applyAlignment="1">
      <alignment horizontal="center" vertical="center" wrapText="1"/>
    </xf>
    <xf numFmtId="0" fontId="29" fillId="0" borderId="6" xfId="0" applyFont="1" applyBorder="1" applyAlignment="1">
      <alignment horizontal="center" vertical="center" wrapText="1"/>
    </xf>
    <xf numFmtId="0" fontId="21" fillId="13" borderId="9" xfId="0" applyFont="1" applyFill="1" applyBorder="1" applyAlignment="1">
      <alignment horizontal="center" vertical="center" wrapText="1"/>
    </xf>
    <xf numFmtId="0" fontId="21" fillId="13" borderId="0" xfId="0" applyFont="1" applyFill="1" applyBorder="1" applyAlignment="1">
      <alignment horizontal="center" vertical="center" wrapText="1"/>
    </xf>
    <xf numFmtId="10" fontId="22" fillId="0" borderId="6" xfId="2" applyNumberFormat="1" applyFont="1" applyBorder="1" applyAlignment="1">
      <alignment horizontal="center" vertical="center" wrapText="1"/>
    </xf>
    <xf numFmtId="0" fontId="22" fillId="10" borderId="1" xfId="1" applyFont="1" applyFill="1" applyBorder="1" applyAlignment="1">
      <alignment horizontal="center" vertical="center" wrapText="1"/>
    </xf>
    <xf numFmtId="0" fontId="22" fillId="10" borderId="3" xfId="1" applyFont="1" applyFill="1" applyBorder="1" applyAlignment="1">
      <alignment horizontal="center" vertical="center" wrapText="1"/>
    </xf>
    <xf numFmtId="0" fontId="31" fillId="9" borderId="8" xfId="1" applyFont="1" applyFill="1" applyBorder="1" applyAlignment="1">
      <alignment horizontal="center" vertical="center" textRotation="90" wrapText="1"/>
    </xf>
    <xf numFmtId="0" fontId="31" fillId="9" borderId="14" xfId="1" applyFont="1" applyFill="1" applyBorder="1" applyAlignment="1">
      <alignment horizontal="center" vertical="center" textRotation="90" wrapText="1"/>
    </xf>
    <xf numFmtId="0" fontId="31" fillId="9" borderId="15" xfId="1" applyFont="1" applyFill="1" applyBorder="1" applyAlignment="1">
      <alignment horizontal="center" vertical="center" textRotation="90" wrapText="1"/>
    </xf>
    <xf numFmtId="0" fontId="22" fillId="14" borderId="6" xfId="1" applyFont="1" applyFill="1" applyBorder="1" applyAlignment="1">
      <alignment horizontal="center" vertical="center" textRotation="90" wrapText="1"/>
    </xf>
    <xf numFmtId="0" fontId="22" fillId="11" borderId="6" xfId="1" applyFont="1" applyFill="1" applyBorder="1" applyAlignment="1">
      <alignment horizontal="center" vertical="center" textRotation="90" wrapText="1"/>
    </xf>
    <xf numFmtId="0" fontId="27" fillId="3" borderId="0" xfId="0" applyFont="1" applyFill="1" applyAlignment="1">
      <alignment horizontal="center" vertical="center"/>
    </xf>
  </cellXfs>
  <cellStyles count="5">
    <cellStyle name="Hipervínculo" xfId="4" builtinId="8"/>
    <cellStyle name="Millares" xfId="3" builtinId="3"/>
    <cellStyle name="Normal" xfId="0" builtinId="0"/>
    <cellStyle name="Normal 2" xfId="1"/>
    <cellStyle name="Porcentaje" xfId="2" builtinId="5"/>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20GOMEZ/Documents/1.%20SOCIOECONOMICA/2020/2.%20Gesti&#243;n%20DPS/Normalizaci&#243;n%20Procedimiento/Seguimiento%20Proyectos%20de%20Inversi&#243;n%20Acumul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Proy Inv Acumulado"/>
      <sheetName val="Población"/>
      <sheetName val="Instrucciones Uso"/>
    </sheetNames>
    <sheetDataSet>
      <sheetData sheetId="0" refreshError="1">
        <row r="3">
          <cell r="C3" t="str">
            <v>Instituto de Turismo de Villavicencio</v>
          </cell>
        </row>
        <row r="7">
          <cell r="G7" t="str">
            <v>I TRIMESTRE</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bdireccionfinanciera@imdervillavicencio.gov.co" TargetMode="External"/><Relationship Id="rId1" Type="http://schemas.openxmlformats.org/officeDocument/2006/relationships/hyperlink" Target="mailto:luzyennyedc@hotmail.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AZ72"/>
  <sheetViews>
    <sheetView showGridLines="0" tabSelected="1" view="pageBreakPreview" zoomScale="80" zoomScaleNormal="100" zoomScaleSheetLayoutView="80" zoomScalePageLayoutView="90" workbookViewId="0">
      <selection activeCell="AB57" sqref="AB57"/>
    </sheetView>
  </sheetViews>
  <sheetFormatPr baseColWidth="10" defaultColWidth="9.140625" defaultRowHeight="11.25" x14ac:dyDescent="0.15"/>
  <cols>
    <col min="1" max="1" width="4.140625" style="1" customWidth="1"/>
    <col min="2" max="2" width="22.85546875" style="1" customWidth="1"/>
    <col min="3" max="3" width="16.140625" style="1" customWidth="1"/>
    <col min="4" max="4" width="7.85546875" style="1" customWidth="1"/>
    <col min="5" max="5" width="7.5703125" style="2" customWidth="1"/>
    <col min="6" max="6" width="15" style="1" customWidth="1"/>
    <col min="7" max="7" width="12.5703125" style="1" customWidth="1"/>
    <col min="8" max="8" width="11.85546875" style="1" customWidth="1"/>
    <col min="9" max="9" width="10" style="1" customWidth="1"/>
    <col min="10" max="10" width="15.7109375" style="1" customWidth="1"/>
    <col min="11" max="11" width="19.28515625" style="1" customWidth="1"/>
    <col min="12" max="12" width="13.140625" style="1" customWidth="1"/>
    <col min="13" max="13" width="18.42578125" style="1" customWidth="1"/>
    <col min="14" max="14" width="13.7109375" style="1" customWidth="1"/>
    <col min="15" max="15" width="32.42578125" style="1" customWidth="1"/>
    <col min="16" max="16" width="4" style="1" customWidth="1"/>
    <col min="17" max="17" width="15" style="1" customWidth="1"/>
    <col min="18" max="18" width="16.42578125" style="1" customWidth="1"/>
    <col min="19" max="19" width="13.5703125" style="1" customWidth="1"/>
    <col min="20" max="20" width="22.85546875" style="1" customWidth="1"/>
    <col min="21" max="21" width="43.7109375" style="1" customWidth="1"/>
    <col min="22" max="22" width="52.140625" style="1" customWidth="1"/>
    <col min="23" max="23" width="16" style="1" customWidth="1"/>
    <col min="24" max="24" width="16.42578125" style="1" customWidth="1"/>
    <col min="25" max="25" width="21.28515625" style="1" customWidth="1"/>
    <col min="26" max="26" width="15.28515625" style="1" customWidth="1"/>
    <col min="27" max="27" width="84.85546875" style="1" customWidth="1"/>
    <col min="28" max="28" width="18" style="1" customWidth="1"/>
    <col min="29" max="29" width="13.85546875" style="1" customWidth="1"/>
    <col min="30" max="30" width="13.28515625" style="1" customWidth="1"/>
    <col min="31" max="31" width="8.5703125" style="1" customWidth="1"/>
    <col min="32" max="33" width="7.7109375" style="1" customWidth="1"/>
    <col min="34" max="34" width="10.7109375" style="1" customWidth="1"/>
    <col min="35" max="35" width="13" style="1" customWidth="1"/>
    <col min="36" max="39" width="7.7109375" style="1" customWidth="1"/>
    <col min="40" max="40" width="19.7109375" style="1" customWidth="1"/>
    <col min="41" max="41" width="18.140625" style="1" customWidth="1"/>
    <col min="42" max="42" width="12.7109375" style="1" customWidth="1"/>
    <col min="43" max="43" width="11.7109375" style="1" customWidth="1"/>
    <col min="44" max="44" width="21.140625" style="1" customWidth="1"/>
    <col min="45" max="45" width="7.42578125" style="1" customWidth="1"/>
    <col min="46" max="46" width="6.7109375" style="1" customWidth="1"/>
    <col min="47" max="47" width="6.42578125" style="1" customWidth="1"/>
    <col min="48" max="48" width="7.28515625" style="1" customWidth="1"/>
    <col min="49" max="49" width="15.42578125" style="1" customWidth="1"/>
    <col min="50" max="50" width="9.28515625" style="1" customWidth="1"/>
    <col min="51" max="51" width="9" style="1" customWidth="1"/>
    <col min="52" max="52" width="17.7109375" style="1" customWidth="1"/>
    <col min="53" max="16384" width="9.140625" style="1"/>
  </cols>
  <sheetData>
    <row r="2" spans="1:52" s="3" customFormat="1" x14ac:dyDescent="0.25">
      <c r="A2" s="347" t="s">
        <v>0</v>
      </c>
      <c r="B2" s="348"/>
      <c r="C2" s="348"/>
      <c r="D2" s="348"/>
      <c r="E2" s="348"/>
      <c r="F2" s="348"/>
      <c r="G2" s="348"/>
      <c r="H2" s="348"/>
      <c r="I2" s="348"/>
      <c r="J2" s="348"/>
      <c r="K2" s="348"/>
      <c r="L2" s="348"/>
      <c r="M2" s="348"/>
      <c r="N2" s="348"/>
      <c r="O2" s="348"/>
      <c r="P2" s="348"/>
      <c r="Q2" s="348"/>
      <c r="R2" s="348"/>
      <c r="S2" s="348"/>
      <c r="T2" s="348"/>
      <c r="U2" s="348"/>
      <c r="V2" s="349"/>
      <c r="Y2" s="4"/>
      <c r="AO2" s="350" t="s">
        <v>1</v>
      </c>
      <c r="AP2" s="350"/>
      <c r="AQ2" s="350"/>
    </row>
    <row r="3" spans="1:52" s="6" customFormat="1" x14ac:dyDescent="0.25">
      <c r="A3" s="351" t="s">
        <v>2</v>
      </c>
      <c r="B3" s="352"/>
      <c r="C3" s="357" t="s">
        <v>189</v>
      </c>
      <c r="D3" s="357"/>
      <c r="E3" s="357"/>
      <c r="F3" s="351" t="s">
        <v>3</v>
      </c>
      <c r="G3" s="358"/>
      <c r="H3" s="352"/>
      <c r="I3" s="351" t="s">
        <v>4</v>
      </c>
      <c r="J3" s="358"/>
      <c r="K3" s="357" t="s">
        <v>233</v>
      </c>
      <c r="L3" s="357"/>
      <c r="M3" s="357"/>
      <c r="N3" s="361" t="s">
        <v>5</v>
      </c>
      <c r="O3" s="362" t="s">
        <v>191</v>
      </c>
      <c r="P3" s="363"/>
      <c r="Q3" s="368" t="s">
        <v>6</v>
      </c>
      <c r="R3" s="373">
        <v>7232304800</v>
      </c>
      <c r="S3" s="373"/>
      <c r="T3" s="353" t="s">
        <v>7</v>
      </c>
      <c r="U3" s="354"/>
      <c r="V3" s="5" t="s">
        <v>8</v>
      </c>
      <c r="Y3" s="7"/>
      <c r="Z3" s="7"/>
      <c r="AA3" s="7"/>
      <c r="AB3" s="7"/>
      <c r="AC3" s="7"/>
      <c r="AD3" s="375"/>
      <c r="AE3" s="375"/>
      <c r="AF3" s="376"/>
      <c r="AG3" s="376"/>
      <c r="AH3" s="8"/>
      <c r="AI3" s="8"/>
      <c r="AJ3" s="320"/>
      <c r="AK3" s="320"/>
      <c r="AL3" s="8"/>
      <c r="AM3" s="4"/>
      <c r="AO3" s="350"/>
      <c r="AP3" s="350"/>
      <c r="AQ3" s="350"/>
      <c r="AR3" s="320"/>
      <c r="AS3" s="320"/>
      <c r="AT3" s="320"/>
      <c r="AU3" s="320"/>
      <c r="AV3" s="320"/>
      <c r="AW3" s="4"/>
    </row>
    <row r="4" spans="1:52" s="6" customFormat="1" x14ac:dyDescent="0.25">
      <c r="A4" s="353"/>
      <c r="B4" s="354"/>
      <c r="C4" s="357"/>
      <c r="D4" s="357"/>
      <c r="E4" s="357"/>
      <c r="F4" s="355"/>
      <c r="G4" s="359"/>
      <c r="H4" s="356"/>
      <c r="I4" s="353"/>
      <c r="J4" s="360"/>
      <c r="K4" s="357"/>
      <c r="L4" s="357"/>
      <c r="M4" s="357"/>
      <c r="N4" s="361"/>
      <c r="O4" s="364"/>
      <c r="P4" s="365"/>
      <c r="Q4" s="369"/>
      <c r="R4" s="373"/>
      <c r="S4" s="373"/>
      <c r="T4" s="353"/>
      <c r="U4" s="354"/>
      <c r="V4" s="390" t="s">
        <v>368</v>
      </c>
      <c r="Y4" s="7"/>
      <c r="Z4" s="7"/>
      <c r="AA4" s="7"/>
      <c r="AB4" s="7"/>
      <c r="AC4" s="7"/>
      <c r="AD4" s="9"/>
      <c r="AE4" s="9"/>
      <c r="AF4" s="10"/>
      <c r="AG4" s="10"/>
      <c r="AH4" s="8"/>
      <c r="AI4" s="8"/>
      <c r="AJ4" s="8"/>
      <c r="AK4" s="8"/>
      <c r="AL4" s="8"/>
      <c r="AM4" s="8"/>
      <c r="AO4" s="102" t="s">
        <v>220</v>
      </c>
      <c r="AP4" s="325">
        <v>498422878</v>
      </c>
      <c r="AQ4" s="325"/>
      <c r="AR4" s="8"/>
      <c r="AS4" s="8"/>
      <c r="AT4" s="8"/>
      <c r="AU4" s="8"/>
      <c r="AV4" s="8"/>
      <c r="AW4" s="4"/>
    </row>
    <row r="5" spans="1:52" s="3" customFormat="1" x14ac:dyDescent="0.25">
      <c r="A5" s="353"/>
      <c r="B5" s="354"/>
      <c r="C5" s="357"/>
      <c r="D5" s="357"/>
      <c r="E5" s="357"/>
      <c r="F5" s="321" t="s">
        <v>369</v>
      </c>
      <c r="G5" s="371"/>
      <c r="H5" s="322"/>
      <c r="I5" s="353"/>
      <c r="J5" s="360"/>
      <c r="K5" s="357"/>
      <c r="L5" s="357"/>
      <c r="M5" s="357"/>
      <c r="N5" s="361"/>
      <c r="O5" s="366"/>
      <c r="P5" s="367"/>
      <c r="Q5" s="370"/>
      <c r="R5" s="373"/>
      <c r="S5" s="373"/>
      <c r="T5" s="355"/>
      <c r="U5" s="356"/>
      <c r="V5" s="391"/>
      <c r="Y5" s="7"/>
      <c r="AO5" s="102" t="s">
        <v>221</v>
      </c>
      <c r="AP5" s="325">
        <v>0</v>
      </c>
      <c r="AQ5" s="325"/>
    </row>
    <row r="6" spans="1:52" s="3" customFormat="1" ht="14.25" customHeight="1" x14ac:dyDescent="0.25">
      <c r="A6" s="353"/>
      <c r="B6" s="354"/>
      <c r="C6" s="357"/>
      <c r="D6" s="357"/>
      <c r="E6" s="357"/>
      <c r="F6" s="323"/>
      <c r="G6" s="372"/>
      <c r="H6" s="324"/>
      <c r="I6" s="353"/>
      <c r="J6" s="360"/>
      <c r="K6" s="357"/>
      <c r="L6" s="357"/>
      <c r="M6" s="357"/>
      <c r="N6" s="361" t="s">
        <v>10</v>
      </c>
      <c r="O6" s="362" t="s">
        <v>235</v>
      </c>
      <c r="P6" s="363"/>
      <c r="Q6" s="368" t="s">
        <v>11</v>
      </c>
      <c r="R6" s="373">
        <v>2080266400</v>
      </c>
      <c r="S6" s="373"/>
      <c r="T6" s="400" t="s">
        <v>192</v>
      </c>
      <c r="U6" s="400" t="s">
        <v>193</v>
      </c>
      <c r="V6" s="11" t="s">
        <v>12</v>
      </c>
      <c r="Z6" s="6"/>
      <c r="AA6" s="6"/>
      <c r="AB6" s="6"/>
      <c r="AC6" s="6"/>
      <c r="AD6" s="6"/>
      <c r="AE6" s="6"/>
      <c r="AF6" s="6"/>
      <c r="AG6" s="6"/>
      <c r="AH6" s="6"/>
      <c r="AI6" s="6"/>
      <c r="AJ6" s="6"/>
      <c r="AK6" s="6"/>
      <c r="AL6" s="6"/>
      <c r="AM6" s="6"/>
      <c r="AO6" s="102" t="s">
        <v>222</v>
      </c>
      <c r="AP6" s="325">
        <v>0</v>
      </c>
      <c r="AQ6" s="325"/>
      <c r="AR6" s="6"/>
      <c r="AS6" s="6"/>
      <c r="AT6" s="6"/>
      <c r="AU6" s="6"/>
      <c r="AV6" s="6"/>
      <c r="AW6" s="6"/>
      <c r="AX6" s="6"/>
      <c r="AY6" s="6"/>
      <c r="AZ6" s="6"/>
    </row>
    <row r="7" spans="1:52" s="3" customFormat="1" x14ac:dyDescent="0.25">
      <c r="A7" s="353"/>
      <c r="B7" s="354"/>
      <c r="C7" s="357"/>
      <c r="D7" s="357"/>
      <c r="E7" s="357"/>
      <c r="F7" s="374" t="s">
        <v>13</v>
      </c>
      <c r="G7" s="321" t="s">
        <v>367</v>
      </c>
      <c r="H7" s="322"/>
      <c r="I7" s="353"/>
      <c r="J7" s="360"/>
      <c r="K7" s="357"/>
      <c r="L7" s="357"/>
      <c r="M7" s="357"/>
      <c r="N7" s="361"/>
      <c r="O7" s="364"/>
      <c r="P7" s="365"/>
      <c r="Q7" s="369"/>
      <c r="R7" s="373"/>
      <c r="S7" s="373"/>
      <c r="T7" s="401"/>
      <c r="U7" s="401"/>
      <c r="V7" s="392" t="s">
        <v>194</v>
      </c>
      <c r="Z7" s="6"/>
      <c r="AA7" s="6"/>
      <c r="AB7" s="6"/>
      <c r="AC7" s="6"/>
      <c r="AD7" s="6"/>
      <c r="AE7" s="6"/>
      <c r="AF7" s="6"/>
      <c r="AG7" s="6"/>
      <c r="AH7" s="6"/>
      <c r="AI7" s="6"/>
      <c r="AJ7" s="6"/>
      <c r="AK7" s="6"/>
      <c r="AL7" s="6"/>
      <c r="AM7" s="6"/>
      <c r="AO7" s="12" t="s">
        <v>9</v>
      </c>
      <c r="AP7" s="325">
        <v>0</v>
      </c>
      <c r="AQ7" s="325"/>
      <c r="AR7" s="6"/>
      <c r="AS7" s="6"/>
      <c r="AT7" s="6"/>
      <c r="AU7" s="6"/>
      <c r="AV7" s="6"/>
      <c r="AW7" s="6"/>
      <c r="AX7" s="6"/>
      <c r="AY7" s="6"/>
      <c r="AZ7" s="6"/>
    </row>
    <row r="8" spans="1:52" s="3" customFormat="1" ht="18" customHeight="1" x14ac:dyDescent="0.25">
      <c r="A8" s="355"/>
      <c r="B8" s="356"/>
      <c r="C8" s="357"/>
      <c r="D8" s="357"/>
      <c r="E8" s="357"/>
      <c r="F8" s="374"/>
      <c r="G8" s="323"/>
      <c r="H8" s="324"/>
      <c r="I8" s="355"/>
      <c r="J8" s="359"/>
      <c r="K8" s="357"/>
      <c r="L8" s="357"/>
      <c r="M8" s="357"/>
      <c r="N8" s="361"/>
      <c r="O8" s="366"/>
      <c r="P8" s="367"/>
      <c r="Q8" s="370"/>
      <c r="R8" s="373"/>
      <c r="S8" s="373"/>
      <c r="T8" s="402"/>
      <c r="U8" s="402"/>
      <c r="V8" s="393"/>
      <c r="Z8" s="6"/>
      <c r="AA8" s="6"/>
      <c r="AB8" s="6"/>
      <c r="AC8" s="6"/>
      <c r="AD8" s="6"/>
      <c r="AE8" s="6"/>
      <c r="AF8" s="6"/>
      <c r="AG8" s="6"/>
      <c r="AH8" s="6"/>
      <c r="AI8" s="6"/>
      <c r="AJ8" s="6"/>
      <c r="AK8" s="6"/>
      <c r="AL8" s="6"/>
      <c r="AM8" s="6"/>
      <c r="AO8" s="14" t="s">
        <v>14</v>
      </c>
      <c r="AP8" s="325">
        <v>498422882</v>
      </c>
      <c r="AQ8" s="325"/>
      <c r="AR8" s="6"/>
      <c r="AS8" s="6"/>
      <c r="AT8" s="6"/>
      <c r="AU8" s="6"/>
      <c r="AV8" s="6"/>
      <c r="AW8" s="6"/>
      <c r="AX8" s="6"/>
      <c r="AY8" s="6"/>
      <c r="AZ8" s="6"/>
    </row>
    <row r="9" spans="1:52"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R9" s="13"/>
      <c r="AS9" s="13"/>
      <c r="AT9" s="13"/>
      <c r="AU9" s="13"/>
      <c r="AV9" s="13"/>
      <c r="AW9" s="13"/>
      <c r="AX9" s="13"/>
      <c r="AY9" s="13"/>
      <c r="AZ9" s="13"/>
    </row>
    <row r="10" spans="1:52" x14ac:dyDescent="0.15">
      <c r="A10" s="326" t="s">
        <v>15</v>
      </c>
      <c r="B10" s="327" t="s">
        <v>16</v>
      </c>
      <c r="C10" s="327"/>
      <c r="D10" s="327"/>
      <c r="E10" s="327"/>
      <c r="F10" s="327"/>
      <c r="G10" s="327"/>
      <c r="H10" s="327"/>
      <c r="I10" s="298" t="s">
        <v>17</v>
      </c>
      <c r="J10" s="299"/>
      <c r="K10" s="299"/>
      <c r="L10" s="299"/>
      <c r="M10" s="299"/>
      <c r="N10" s="299"/>
      <c r="O10" s="299"/>
      <c r="P10" s="299"/>
      <c r="Q10" s="299"/>
      <c r="R10" s="299"/>
      <c r="S10" s="300"/>
      <c r="T10" s="309" t="s">
        <v>18</v>
      </c>
      <c r="U10" s="310"/>
      <c r="V10" s="310"/>
      <c r="W10" s="310"/>
      <c r="X10" s="310"/>
      <c r="Y10" s="310"/>
      <c r="Z10" s="310"/>
      <c r="AA10" s="310"/>
      <c r="AB10" s="310"/>
      <c r="AC10" s="311"/>
      <c r="AD10" s="328" t="s">
        <v>19</v>
      </c>
      <c r="AE10" s="329"/>
      <c r="AF10" s="329"/>
      <c r="AG10" s="329"/>
      <c r="AH10" s="329"/>
      <c r="AI10" s="329"/>
      <c r="AJ10" s="329"/>
      <c r="AK10" s="329"/>
      <c r="AL10" s="329"/>
      <c r="AM10" s="330"/>
      <c r="AN10" s="331" t="s">
        <v>20</v>
      </c>
      <c r="AO10" s="340">
        <v>0</v>
      </c>
      <c r="AP10" s="341"/>
      <c r="AQ10" s="341"/>
      <c r="AR10" s="342"/>
    </row>
    <row r="11" spans="1:52" x14ac:dyDescent="0.15">
      <c r="A11" s="326"/>
      <c r="B11" s="343" t="s">
        <v>22</v>
      </c>
      <c r="C11" s="343" t="s">
        <v>23</v>
      </c>
      <c r="D11" s="345" t="s">
        <v>24</v>
      </c>
      <c r="E11" s="345" t="s">
        <v>25</v>
      </c>
      <c r="F11" s="343" t="s">
        <v>177</v>
      </c>
      <c r="G11" s="343" t="s">
        <v>26</v>
      </c>
      <c r="H11" s="343" t="s">
        <v>27</v>
      </c>
      <c r="I11" s="336" t="s">
        <v>28</v>
      </c>
      <c r="J11" s="403"/>
      <c r="K11" s="403"/>
      <c r="L11" s="337"/>
      <c r="M11" s="334" t="s">
        <v>206</v>
      </c>
      <c r="N11" s="334" t="s">
        <v>207</v>
      </c>
      <c r="O11" s="334" t="s">
        <v>208</v>
      </c>
      <c r="P11" s="336" t="s">
        <v>209</v>
      </c>
      <c r="Q11" s="337"/>
      <c r="R11" s="334" t="s">
        <v>210</v>
      </c>
      <c r="S11" s="334" t="s">
        <v>29</v>
      </c>
      <c r="T11" s="313" t="s">
        <v>30</v>
      </c>
      <c r="U11" s="313" t="s">
        <v>31</v>
      </c>
      <c r="V11" s="313" t="s">
        <v>32</v>
      </c>
      <c r="W11" s="313" t="s">
        <v>33</v>
      </c>
      <c r="X11" s="313" t="s">
        <v>34</v>
      </c>
      <c r="Y11" s="313" t="s">
        <v>35</v>
      </c>
      <c r="Z11" s="313" t="s">
        <v>36</v>
      </c>
      <c r="AA11" s="309" t="s">
        <v>37</v>
      </c>
      <c r="AB11" s="310"/>
      <c r="AC11" s="311"/>
      <c r="AD11" s="302" t="s">
        <v>38</v>
      </c>
      <c r="AE11" s="302"/>
      <c r="AF11" s="302"/>
      <c r="AG11" s="302"/>
      <c r="AH11" s="312"/>
      <c r="AI11" s="301" t="s">
        <v>39</v>
      </c>
      <c r="AJ11" s="302"/>
      <c r="AK11" s="302"/>
      <c r="AL11" s="302"/>
      <c r="AM11" s="302"/>
      <c r="AN11" s="332"/>
      <c r="AO11" s="296" t="s">
        <v>40</v>
      </c>
      <c r="AP11" s="303" t="s">
        <v>41</v>
      </c>
      <c r="AQ11" s="303" t="s">
        <v>42</v>
      </c>
      <c r="AR11" s="296" t="s">
        <v>43</v>
      </c>
    </row>
    <row r="12" spans="1:52" s="18" customFormat="1" ht="79.5" customHeight="1" x14ac:dyDescent="0.15">
      <c r="A12" s="326"/>
      <c r="B12" s="344"/>
      <c r="C12" s="344"/>
      <c r="D12" s="346"/>
      <c r="E12" s="346"/>
      <c r="F12" s="344"/>
      <c r="G12" s="344"/>
      <c r="H12" s="344"/>
      <c r="I12" s="338"/>
      <c r="J12" s="404"/>
      <c r="K12" s="404"/>
      <c r="L12" s="339"/>
      <c r="M12" s="335"/>
      <c r="N12" s="335"/>
      <c r="O12" s="335"/>
      <c r="P12" s="338"/>
      <c r="Q12" s="339"/>
      <c r="R12" s="335"/>
      <c r="S12" s="335"/>
      <c r="T12" s="314"/>
      <c r="U12" s="314"/>
      <c r="V12" s="314"/>
      <c r="W12" s="314"/>
      <c r="X12" s="314"/>
      <c r="Y12" s="314"/>
      <c r="Z12" s="314"/>
      <c r="AA12" s="15" t="s">
        <v>44</v>
      </c>
      <c r="AB12" s="15" t="s">
        <v>45</v>
      </c>
      <c r="AC12" s="15" t="s">
        <v>46</v>
      </c>
      <c r="AD12" s="16" t="s">
        <v>47</v>
      </c>
      <c r="AE12" s="17" t="s">
        <v>48</v>
      </c>
      <c r="AF12" s="17" t="s">
        <v>211</v>
      </c>
      <c r="AG12" s="17" t="s">
        <v>212</v>
      </c>
      <c r="AH12" s="79" t="s">
        <v>49</v>
      </c>
      <c r="AI12" s="81" t="s">
        <v>50</v>
      </c>
      <c r="AJ12" s="17" t="s">
        <v>48</v>
      </c>
      <c r="AK12" s="17" t="s">
        <v>211</v>
      </c>
      <c r="AL12" s="17" t="s">
        <v>212</v>
      </c>
      <c r="AM12" s="17" t="s">
        <v>49</v>
      </c>
      <c r="AN12" s="333"/>
      <c r="AO12" s="297"/>
      <c r="AP12" s="304"/>
      <c r="AQ12" s="304"/>
      <c r="AR12" s="297"/>
    </row>
    <row r="13" spans="1:52" s="25" customFormat="1" ht="5.25" customHeight="1" x14ac:dyDescent="0.15">
      <c r="A13" s="19">
        <v>1</v>
      </c>
      <c r="B13" s="20">
        <v>2</v>
      </c>
      <c r="C13" s="20">
        <v>3</v>
      </c>
      <c r="D13" s="20">
        <v>4</v>
      </c>
      <c r="E13" s="20">
        <v>5</v>
      </c>
      <c r="F13" s="20">
        <v>6</v>
      </c>
      <c r="G13" s="20">
        <v>7</v>
      </c>
      <c r="H13" s="20">
        <v>8</v>
      </c>
      <c r="I13" s="298">
        <v>9</v>
      </c>
      <c r="J13" s="299"/>
      <c r="K13" s="299"/>
      <c r="L13" s="300"/>
      <c r="M13" s="21">
        <v>10</v>
      </c>
      <c r="N13" s="21">
        <v>11</v>
      </c>
      <c r="O13" s="22">
        <v>12</v>
      </c>
      <c r="P13" s="298">
        <v>13</v>
      </c>
      <c r="Q13" s="300"/>
      <c r="R13" s="22">
        <v>14</v>
      </c>
      <c r="S13" s="22">
        <v>15</v>
      </c>
      <c r="T13" s="23">
        <v>16</v>
      </c>
      <c r="U13" s="23">
        <v>17</v>
      </c>
      <c r="V13" s="23">
        <v>18</v>
      </c>
      <c r="W13" s="23">
        <v>19</v>
      </c>
      <c r="X13" s="23">
        <v>20</v>
      </c>
      <c r="Y13" s="23">
        <v>21</v>
      </c>
      <c r="Z13" s="23">
        <v>22</v>
      </c>
      <c r="AA13" s="23">
        <v>23</v>
      </c>
      <c r="AB13" s="23">
        <v>24</v>
      </c>
      <c r="AC13" s="23">
        <v>25</v>
      </c>
      <c r="AD13" s="16">
        <v>26</v>
      </c>
      <c r="AE13" s="24">
        <v>27</v>
      </c>
      <c r="AF13" s="24">
        <v>28</v>
      </c>
      <c r="AG13" s="24">
        <v>29</v>
      </c>
      <c r="AH13" s="80">
        <v>30</v>
      </c>
      <c r="AI13" s="82">
        <v>31</v>
      </c>
      <c r="AJ13" s="24">
        <v>32</v>
      </c>
      <c r="AK13" s="24">
        <v>33</v>
      </c>
      <c r="AL13" s="24">
        <v>34</v>
      </c>
      <c r="AM13" s="24">
        <v>35</v>
      </c>
      <c r="AN13" s="24">
        <v>36</v>
      </c>
      <c r="AO13" s="24">
        <v>37</v>
      </c>
      <c r="AP13" s="24">
        <v>38</v>
      </c>
      <c r="AQ13" s="24">
        <v>39</v>
      </c>
      <c r="AR13" s="24">
        <v>40</v>
      </c>
    </row>
    <row r="14" spans="1:52" s="3" customFormat="1" ht="20.25" hidden="1" customHeight="1" x14ac:dyDescent="0.25">
      <c r="A14" s="377">
        <v>223</v>
      </c>
      <c r="B14" s="308" t="s">
        <v>202</v>
      </c>
      <c r="C14" s="387" t="s">
        <v>204</v>
      </c>
      <c r="D14" s="308" t="s">
        <v>205</v>
      </c>
      <c r="E14" s="384">
        <v>48</v>
      </c>
      <c r="F14" s="200">
        <v>7</v>
      </c>
      <c r="G14" s="394">
        <v>0</v>
      </c>
      <c r="H14" s="199">
        <f>(G14+G50+G59)*100/(E14+E50+E59)</f>
        <v>0</v>
      </c>
      <c r="I14" s="202" t="s">
        <v>195</v>
      </c>
      <c r="J14" s="203"/>
      <c r="K14" s="203"/>
      <c r="L14" s="204"/>
      <c r="M14" s="200">
        <v>28</v>
      </c>
      <c r="N14" s="93"/>
      <c r="O14" s="95">
        <v>0</v>
      </c>
      <c r="P14" s="315">
        <v>0</v>
      </c>
      <c r="Q14" s="316"/>
      <c r="R14" s="96">
        <v>0</v>
      </c>
      <c r="S14" s="117"/>
      <c r="T14" s="74"/>
      <c r="U14" s="74"/>
      <c r="V14" s="74"/>
      <c r="W14" s="75"/>
      <c r="X14" s="74"/>
      <c r="Y14" s="74"/>
      <c r="Z14" s="74"/>
      <c r="AA14" s="74"/>
      <c r="AB14" s="74"/>
      <c r="AC14" s="74"/>
      <c r="AD14" s="240" t="s">
        <v>237</v>
      </c>
      <c r="AE14" s="242" t="s">
        <v>178</v>
      </c>
      <c r="AF14" s="245">
        <v>24</v>
      </c>
      <c r="AG14" s="241">
        <v>13</v>
      </c>
      <c r="AH14" s="195">
        <f>(AG14+AG45)*100/(AF14+AF45)</f>
        <v>16.614464692482915</v>
      </c>
      <c r="AI14" s="190" t="s">
        <v>215</v>
      </c>
      <c r="AJ14" s="193" t="s">
        <v>216</v>
      </c>
      <c r="AK14" s="194">
        <v>105000</v>
      </c>
      <c r="AL14" s="194">
        <v>70</v>
      </c>
      <c r="AM14" s="196">
        <f>+AL14/AK14</f>
        <v>6.6666666666666664E-4</v>
      </c>
      <c r="AN14" s="415">
        <v>105000</v>
      </c>
      <c r="AO14" s="418">
        <f>+AP8</f>
        <v>498422882</v>
      </c>
      <c r="AP14" s="410">
        <v>0</v>
      </c>
      <c r="AQ14" s="413">
        <f>1-H14</f>
        <v>1</v>
      </c>
      <c r="AR14" s="305" t="s">
        <v>370</v>
      </c>
    </row>
    <row r="15" spans="1:52" s="3" customFormat="1" ht="179.25" customHeight="1" x14ac:dyDescent="0.25">
      <c r="A15" s="378"/>
      <c r="B15" s="308"/>
      <c r="C15" s="388"/>
      <c r="D15" s="308"/>
      <c r="E15" s="385"/>
      <c r="F15" s="201"/>
      <c r="G15" s="395"/>
      <c r="H15" s="199"/>
      <c r="I15" s="205"/>
      <c r="J15" s="206"/>
      <c r="K15" s="206"/>
      <c r="L15" s="207"/>
      <c r="M15" s="201"/>
      <c r="N15" s="184" t="s">
        <v>218</v>
      </c>
      <c r="O15" s="227">
        <v>700336000</v>
      </c>
      <c r="P15" s="405">
        <v>700336000</v>
      </c>
      <c r="Q15" s="406"/>
      <c r="R15" s="420">
        <v>393400000</v>
      </c>
      <c r="S15" s="430">
        <f>R15/P15</f>
        <v>0.56173036942267707</v>
      </c>
      <c r="T15" s="104" t="s">
        <v>278</v>
      </c>
      <c r="U15" s="106" t="s">
        <v>261</v>
      </c>
      <c r="V15" s="118" t="s">
        <v>247</v>
      </c>
      <c r="W15" s="119">
        <v>10200000</v>
      </c>
      <c r="X15" s="120" t="s">
        <v>253</v>
      </c>
      <c r="Y15" s="105" t="s">
        <v>251</v>
      </c>
      <c r="Z15" s="170" t="s">
        <v>256</v>
      </c>
      <c r="AA15" s="109" t="s">
        <v>349</v>
      </c>
      <c r="AB15" s="171" t="s">
        <v>216</v>
      </c>
      <c r="AC15" s="114">
        <v>6</v>
      </c>
      <c r="AD15" s="240"/>
      <c r="AE15" s="243"/>
      <c r="AF15" s="246"/>
      <c r="AG15" s="241"/>
      <c r="AH15" s="249">
        <f>AG14/AF14</f>
        <v>0.54166666666666663</v>
      </c>
      <c r="AI15" s="419" t="s">
        <v>215</v>
      </c>
      <c r="AJ15" s="242" t="s">
        <v>216</v>
      </c>
      <c r="AK15" s="246">
        <v>105000</v>
      </c>
      <c r="AL15" s="246">
        <v>2464</v>
      </c>
      <c r="AM15" s="246">
        <f>AL15/AK15</f>
        <v>2.3466666666666667E-2</v>
      </c>
      <c r="AN15" s="416"/>
      <c r="AO15" s="411"/>
      <c r="AP15" s="411"/>
      <c r="AQ15" s="246"/>
      <c r="AR15" s="306"/>
    </row>
    <row r="16" spans="1:52" s="3" customFormat="1" ht="259.5" customHeight="1" x14ac:dyDescent="0.25">
      <c r="A16" s="378"/>
      <c r="B16" s="308"/>
      <c r="C16" s="388"/>
      <c r="D16" s="308"/>
      <c r="E16" s="385"/>
      <c r="F16" s="201"/>
      <c r="G16" s="395"/>
      <c r="H16" s="199"/>
      <c r="I16" s="205"/>
      <c r="J16" s="206"/>
      <c r="K16" s="206"/>
      <c r="L16" s="207"/>
      <c r="M16" s="201"/>
      <c r="N16" s="184" t="s">
        <v>218</v>
      </c>
      <c r="O16" s="228"/>
      <c r="P16" s="407"/>
      <c r="Q16" s="408"/>
      <c r="R16" s="421"/>
      <c r="S16" s="431"/>
      <c r="T16" s="104" t="s">
        <v>319</v>
      </c>
      <c r="U16" s="106" t="s">
        <v>317</v>
      </c>
      <c r="V16" s="118" t="s">
        <v>318</v>
      </c>
      <c r="W16" s="119">
        <v>23800000</v>
      </c>
      <c r="X16" s="120" t="s">
        <v>254</v>
      </c>
      <c r="Y16" s="105" t="s">
        <v>252</v>
      </c>
      <c r="Z16" s="170" t="s">
        <v>256</v>
      </c>
      <c r="AA16" s="109" t="s">
        <v>350</v>
      </c>
      <c r="AB16" s="171" t="s">
        <v>216</v>
      </c>
      <c r="AC16" s="114">
        <v>6</v>
      </c>
      <c r="AD16" s="240"/>
      <c r="AE16" s="243"/>
      <c r="AF16" s="246"/>
      <c r="AG16" s="241"/>
      <c r="AH16" s="249"/>
      <c r="AI16" s="419"/>
      <c r="AJ16" s="243"/>
      <c r="AK16" s="246"/>
      <c r="AL16" s="246"/>
      <c r="AM16" s="246"/>
      <c r="AN16" s="416"/>
      <c r="AO16" s="411"/>
      <c r="AP16" s="411"/>
      <c r="AQ16" s="246"/>
      <c r="AR16" s="306"/>
    </row>
    <row r="17" spans="1:44" s="3" customFormat="1" ht="409.5" customHeight="1" x14ac:dyDescent="0.25">
      <c r="A17" s="378"/>
      <c r="B17" s="308"/>
      <c r="C17" s="388"/>
      <c r="D17" s="308"/>
      <c r="E17" s="385"/>
      <c r="F17" s="201"/>
      <c r="G17" s="395"/>
      <c r="H17" s="199"/>
      <c r="I17" s="205"/>
      <c r="J17" s="206"/>
      <c r="K17" s="206"/>
      <c r="L17" s="207"/>
      <c r="M17" s="201"/>
      <c r="N17" s="184" t="s">
        <v>218</v>
      </c>
      <c r="O17" s="228"/>
      <c r="P17" s="407"/>
      <c r="Q17" s="408"/>
      <c r="R17" s="421"/>
      <c r="S17" s="431"/>
      <c r="T17" s="104" t="s">
        <v>320</v>
      </c>
      <c r="U17" s="106" t="s">
        <v>283</v>
      </c>
      <c r="V17" s="118" t="s">
        <v>295</v>
      </c>
      <c r="W17" s="121">
        <v>21600000</v>
      </c>
      <c r="X17" s="115" t="s">
        <v>255</v>
      </c>
      <c r="Y17" s="105" t="s">
        <v>310</v>
      </c>
      <c r="Z17" s="170" t="s">
        <v>256</v>
      </c>
      <c r="AA17" s="109" t="s">
        <v>353</v>
      </c>
      <c r="AB17" s="171" t="s">
        <v>216</v>
      </c>
      <c r="AC17" s="114">
        <v>8</v>
      </c>
      <c r="AD17" s="240"/>
      <c r="AE17" s="243"/>
      <c r="AF17" s="246"/>
      <c r="AG17" s="241"/>
      <c r="AH17" s="249"/>
      <c r="AI17" s="419"/>
      <c r="AJ17" s="243"/>
      <c r="AK17" s="246"/>
      <c r="AL17" s="246"/>
      <c r="AM17" s="246"/>
      <c r="AN17" s="416"/>
      <c r="AO17" s="411"/>
      <c r="AP17" s="411"/>
      <c r="AQ17" s="246"/>
      <c r="AR17" s="306"/>
    </row>
    <row r="18" spans="1:44" s="3" customFormat="1" ht="306.75" customHeight="1" x14ac:dyDescent="0.25">
      <c r="A18" s="378"/>
      <c r="B18" s="308"/>
      <c r="C18" s="388"/>
      <c r="D18" s="308"/>
      <c r="E18" s="385"/>
      <c r="F18" s="201"/>
      <c r="G18" s="395"/>
      <c r="H18" s="199"/>
      <c r="I18" s="205"/>
      <c r="J18" s="206"/>
      <c r="K18" s="206"/>
      <c r="L18" s="207"/>
      <c r="M18" s="201"/>
      <c r="N18" s="184" t="s">
        <v>218</v>
      </c>
      <c r="O18" s="228"/>
      <c r="P18" s="407"/>
      <c r="Q18" s="408"/>
      <c r="R18" s="421"/>
      <c r="S18" s="431"/>
      <c r="T18" s="104" t="s">
        <v>321</v>
      </c>
      <c r="U18" s="106" t="s">
        <v>284</v>
      </c>
      <c r="V18" s="122" t="s">
        <v>296</v>
      </c>
      <c r="W18" s="119">
        <v>25200000</v>
      </c>
      <c r="X18" s="123" t="s">
        <v>254</v>
      </c>
      <c r="Y18" s="105" t="s">
        <v>310</v>
      </c>
      <c r="Z18" s="170" t="s">
        <v>256</v>
      </c>
      <c r="AA18" s="163" t="s">
        <v>355</v>
      </c>
      <c r="AB18" s="171" t="s">
        <v>216</v>
      </c>
      <c r="AC18" s="114">
        <v>8</v>
      </c>
      <c r="AD18" s="240"/>
      <c r="AE18" s="243"/>
      <c r="AF18" s="246"/>
      <c r="AG18" s="241"/>
      <c r="AH18" s="249"/>
      <c r="AI18" s="419"/>
      <c r="AJ18" s="243"/>
      <c r="AK18" s="246"/>
      <c r="AL18" s="246"/>
      <c r="AM18" s="246"/>
      <c r="AN18" s="416"/>
      <c r="AO18" s="411"/>
      <c r="AP18" s="411"/>
      <c r="AQ18" s="246"/>
      <c r="AR18" s="306"/>
    </row>
    <row r="19" spans="1:44" s="3" customFormat="1" ht="240.75" customHeight="1" x14ac:dyDescent="0.25">
      <c r="A19" s="378"/>
      <c r="B19" s="308"/>
      <c r="C19" s="388"/>
      <c r="D19" s="308"/>
      <c r="E19" s="385"/>
      <c r="F19" s="201"/>
      <c r="G19" s="395"/>
      <c r="H19" s="199"/>
      <c r="I19" s="205"/>
      <c r="J19" s="206"/>
      <c r="K19" s="206"/>
      <c r="L19" s="207"/>
      <c r="M19" s="201"/>
      <c r="N19" s="184" t="s">
        <v>218</v>
      </c>
      <c r="O19" s="228"/>
      <c r="P19" s="407"/>
      <c r="Q19" s="408"/>
      <c r="R19" s="421"/>
      <c r="S19" s="431"/>
      <c r="T19" s="104" t="s">
        <v>322</v>
      </c>
      <c r="U19" s="124" t="s">
        <v>285</v>
      </c>
      <c r="V19" s="125" t="s">
        <v>297</v>
      </c>
      <c r="W19" s="126">
        <v>12000000</v>
      </c>
      <c r="X19" s="115" t="s">
        <v>255</v>
      </c>
      <c r="Y19" s="105" t="s">
        <v>252</v>
      </c>
      <c r="Z19" s="170" t="s">
        <v>256</v>
      </c>
      <c r="AA19" s="164" t="s">
        <v>354</v>
      </c>
      <c r="AB19" s="171" t="s">
        <v>216</v>
      </c>
      <c r="AC19" s="114">
        <v>8</v>
      </c>
      <c r="AD19" s="240"/>
      <c r="AE19" s="243"/>
      <c r="AF19" s="246"/>
      <c r="AG19" s="241"/>
      <c r="AH19" s="249"/>
      <c r="AI19" s="419"/>
      <c r="AJ19" s="243"/>
      <c r="AK19" s="246"/>
      <c r="AL19" s="246"/>
      <c r="AM19" s="246"/>
      <c r="AN19" s="416"/>
      <c r="AO19" s="411"/>
      <c r="AP19" s="411"/>
      <c r="AQ19" s="246"/>
      <c r="AR19" s="306"/>
    </row>
    <row r="20" spans="1:44" s="3" customFormat="1" ht="285" customHeight="1" x14ac:dyDescent="0.25">
      <c r="A20" s="378"/>
      <c r="B20" s="308"/>
      <c r="C20" s="388"/>
      <c r="D20" s="308"/>
      <c r="E20" s="385"/>
      <c r="F20" s="201"/>
      <c r="G20" s="395"/>
      <c r="H20" s="199"/>
      <c r="I20" s="205"/>
      <c r="J20" s="206"/>
      <c r="K20" s="206"/>
      <c r="L20" s="207"/>
      <c r="M20" s="201"/>
      <c r="N20" s="184" t="s">
        <v>218</v>
      </c>
      <c r="O20" s="228"/>
      <c r="P20" s="407"/>
      <c r="Q20" s="408"/>
      <c r="R20" s="421"/>
      <c r="S20" s="431"/>
      <c r="T20" s="104" t="s">
        <v>323</v>
      </c>
      <c r="U20" s="127" t="s">
        <v>286</v>
      </c>
      <c r="V20" s="118" t="s">
        <v>297</v>
      </c>
      <c r="W20" s="126">
        <v>14000000</v>
      </c>
      <c r="X20" s="123" t="s">
        <v>254</v>
      </c>
      <c r="Y20" s="105" t="s">
        <v>252</v>
      </c>
      <c r="Z20" s="170" t="s">
        <v>256</v>
      </c>
      <c r="AA20" s="109" t="s">
        <v>356</v>
      </c>
      <c r="AB20" s="171" t="s">
        <v>216</v>
      </c>
      <c r="AC20" s="114">
        <v>11</v>
      </c>
      <c r="AD20" s="240"/>
      <c r="AE20" s="243"/>
      <c r="AF20" s="246"/>
      <c r="AG20" s="241"/>
      <c r="AH20" s="249"/>
      <c r="AI20" s="419"/>
      <c r="AJ20" s="243"/>
      <c r="AK20" s="246"/>
      <c r="AL20" s="246"/>
      <c r="AM20" s="246"/>
      <c r="AN20" s="416"/>
      <c r="AO20" s="411"/>
      <c r="AP20" s="411"/>
      <c r="AQ20" s="246"/>
      <c r="AR20" s="306"/>
    </row>
    <row r="21" spans="1:44" s="3" customFormat="1" ht="307.5" customHeight="1" x14ac:dyDescent="0.25">
      <c r="A21" s="378"/>
      <c r="B21" s="308"/>
      <c r="C21" s="388"/>
      <c r="D21" s="308"/>
      <c r="E21" s="385"/>
      <c r="F21" s="201"/>
      <c r="G21" s="395"/>
      <c r="H21" s="199"/>
      <c r="I21" s="205"/>
      <c r="J21" s="206"/>
      <c r="K21" s="206"/>
      <c r="L21" s="207"/>
      <c r="M21" s="201"/>
      <c r="N21" s="184" t="s">
        <v>218</v>
      </c>
      <c r="O21" s="228"/>
      <c r="P21" s="407"/>
      <c r="Q21" s="408"/>
      <c r="R21" s="421"/>
      <c r="S21" s="431"/>
      <c r="T21" s="128" t="s">
        <v>324</v>
      </c>
      <c r="U21" s="124" t="s">
        <v>287</v>
      </c>
      <c r="V21" s="125" t="s">
        <v>297</v>
      </c>
      <c r="W21" s="126">
        <v>14000000</v>
      </c>
      <c r="X21" s="129" t="s">
        <v>254</v>
      </c>
      <c r="Y21" s="130" t="s">
        <v>252</v>
      </c>
      <c r="Z21" s="170" t="s">
        <v>256</v>
      </c>
      <c r="AA21" s="109" t="s">
        <v>357</v>
      </c>
      <c r="AB21" s="171" t="s">
        <v>216</v>
      </c>
      <c r="AC21" s="114">
        <v>11</v>
      </c>
      <c r="AD21" s="240"/>
      <c r="AE21" s="243"/>
      <c r="AF21" s="246"/>
      <c r="AG21" s="241"/>
      <c r="AH21" s="249"/>
      <c r="AI21" s="419"/>
      <c r="AJ21" s="243"/>
      <c r="AK21" s="246"/>
      <c r="AL21" s="246"/>
      <c r="AM21" s="246"/>
      <c r="AN21" s="416"/>
      <c r="AO21" s="411"/>
      <c r="AP21" s="411"/>
      <c r="AQ21" s="246"/>
      <c r="AR21" s="306"/>
    </row>
    <row r="22" spans="1:44" s="3" customFormat="1" ht="200.25" customHeight="1" x14ac:dyDescent="0.25">
      <c r="A22" s="378"/>
      <c r="B22" s="308"/>
      <c r="C22" s="388"/>
      <c r="D22" s="308"/>
      <c r="E22" s="385"/>
      <c r="F22" s="201"/>
      <c r="G22" s="395"/>
      <c r="H22" s="199"/>
      <c r="I22" s="205"/>
      <c r="J22" s="206"/>
      <c r="K22" s="206"/>
      <c r="L22" s="207"/>
      <c r="M22" s="201"/>
      <c r="N22" s="184" t="s">
        <v>218</v>
      </c>
      <c r="O22" s="228"/>
      <c r="P22" s="407"/>
      <c r="Q22" s="408"/>
      <c r="R22" s="421"/>
      <c r="S22" s="431"/>
      <c r="T22" s="131" t="s">
        <v>325</v>
      </c>
      <c r="U22" s="132" t="s">
        <v>326</v>
      </c>
      <c r="V22" s="133" t="s">
        <v>327</v>
      </c>
      <c r="W22" s="134">
        <v>14000000</v>
      </c>
      <c r="X22" s="135" t="s">
        <v>254</v>
      </c>
      <c r="Y22" s="136" t="s">
        <v>309</v>
      </c>
      <c r="Z22" s="170" t="s">
        <v>256</v>
      </c>
      <c r="AA22" s="109" t="s">
        <v>361</v>
      </c>
      <c r="AB22" s="171" t="s">
        <v>216</v>
      </c>
      <c r="AC22" s="114">
        <v>9</v>
      </c>
      <c r="AD22" s="240"/>
      <c r="AE22" s="243"/>
      <c r="AF22" s="246"/>
      <c r="AG22" s="241"/>
      <c r="AH22" s="249"/>
      <c r="AI22" s="419"/>
      <c r="AJ22" s="243"/>
      <c r="AK22" s="246"/>
      <c r="AL22" s="246"/>
      <c r="AM22" s="246"/>
      <c r="AN22" s="416"/>
      <c r="AO22" s="411"/>
      <c r="AP22" s="411"/>
      <c r="AQ22" s="246"/>
      <c r="AR22" s="306"/>
    </row>
    <row r="23" spans="1:44" s="3" customFormat="1" ht="284.25" customHeight="1" x14ac:dyDescent="0.25">
      <c r="A23" s="378"/>
      <c r="B23" s="308"/>
      <c r="C23" s="388"/>
      <c r="D23" s="308"/>
      <c r="E23" s="385"/>
      <c r="F23" s="201"/>
      <c r="G23" s="395"/>
      <c r="H23" s="199"/>
      <c r="I23" s="205"/>
      <c r="J23" s="206"/>
      <c r="K23" s="206"/>
      <c r="L23" s="207"/>
      <c r="M23" s="201"/>
      <c r="N23" s="184" t="s">
        <v>218</v>
      </c>
      <c r="O23" s="228"/>
      <c r="P23" s="407"/>
      <c r="Q23" s="408"/>
      <c r="R23" s="421"/>
      <c r="S23" s="431"/>
      <c r="T23" s="137" t="s">
        <v>328</v>
      </c>
      <c r="U23" s="166" t="s">
        <v>288</v>
      </c>
      <c r="V23" s="133" t="s">
        <v>298</v>
      </c>
      <c r="W23" s="134">
        <v>29400000</v>
      </c>
      <c r="X23" s="135" t="s">
        <v>254</v>
      </c>
      <c r="Y23" s="136" t="s">
        <v>252</v>
      </c>
      <c r="Z23" s="170" t="s">
        <v>256</v>
      </c>
      <c r="AA23" s="167" t="s">
        <v>362</v>
      </c>
      <c r="AB23" s="171" t="s">
        <v>216</v>
      </c>
      <c r="AC23" s="114">
        <v>9</v>
      </c>
      <c r="AD23" s="240"/>
      <c r="AE23" s="243"/>
      <c r="AF23" s="246"/>
      <c r="AG23" s="241"/>
      <c r="AH23" s="249"/>
      <c r="AI23" s="419"/>
      <c r="AJ23" s="243"/>
      <c r="AK23" s="246"/>
      <c r="AL23" s="246"/>
      <c r="AM23" s="246"/>
      <c r="AN23" s="416"/>
      <c r="AO23" s="411"/>
      <c r="AP23" s="411"/>
      <c r="AQ23" s="246"/>
      <c r="AR23" s="306"/>
    </row>
    <row r="24" spans="1:44" s="3" customFormat="1" ht="409.6" customHeight="1" x14ac:dyDescent="0.25">
      <c r="A24" s="378"/>
      <c r="B24" s="308"/>
      <c r="C24" s="388"/>
      <c r="D24" s="308"/>
      <c r="E24" s="385"/>
      <c r="F24" s="201"/>
      <c r="G24" s="395"/>
      <c r="H24" s="199"/>
      <c r="I24" s="205"/>
      <c r="J24" s="206"/>
      <c r="K24" s="206"/>
      <c r="L24" s="207"/>
      <c r="M24" s="201"/>
      <c r="N24" s="184" t="s">
        <v>218</v>
      </c>
      <c r="O24" s="228"/>
      <c r="P24" s="407"/>
      <c r="Q24" s="408"/>
      <c r="R24" s="421"/>
      <c r="S24" s="431"/>
      <c r="T24" s="131" t="s">
        <v>329</v>
      </c>
      <c r="U24" s="132" t="s">
        <v>289</v>
      </c>
      <c r="V24" s="139" t="s">
        <v>297</v>
      </c>
      <c r="W24" s="134">
        <v>14000000</v>
      </c>
      <c r="X24" s="135" t="s">
        <v>254</v>
      </c>
      <c r="Y24" s="140" t="s">
        <v>252</v>
      </c>
      <c r="Z24" s="170" t="s">
        <v>256</v>
      </c>
      <c r="AA24" s="108" t="s">
        <v>301</v>
      </c>
      <c r="AB24" s="171" t="s">
        <v>216</v>
      </c>
      <c r="AC24" s="114">
        <v>8</v>
      </c>
      <c r="AD24" s="240"/>
      <c r="AE24" s="243"/>
      <c r="AF24" s="246"/>
      <c r="AG24" s="241"/>
      <c r="AH24" s="249"/>
      <c r="AI24" s="419"/>
      <c r="AJ24" s="243"/>
      <c r="AK24" s="246"/>
      <c r="AL24" s="246"/>
      <c r="AM24" s="246"/>
      <c r="AN24" s="416"/>
      <c r="AO24" s="411"/>
      <c r="AP24" s="411"/>
      <c r="AQ24" s="246"/>
      <c r="AR24" s="306"/>
    </row>
    <row r="25" spans="1:44" s="3" customFormat="1" ht="264.75" customHeight="1" x14ac:dyDescent="0.25">
      <c r="A25" s="378"/>
      <c r="B25" s="308"/>
      <c r="C25" s="388"/>
      <c r="D25" s="308"/>
      <c r="E25" s="385"/>
      <c r="F25" s="201"/>
      <c r="G25" s="395"/>
      <c r="H25" s="199"/>
      <c r="I25" s="205"/>
      <c r="J25" s="206"/>
      <c r="K25" s="206"/>
      <c r="L25" s="207"/>
      <c r="M25" s="201"/>
      <c r="N25" s="184" t="s">
        <v>218</v>
      </c>
      <c r="O25" s="228"/>
      <c r="P25" s="407"/>
      <c r="Q25" s="408"/>
      <c r="R25" s="421"/>
      <c r="S25" s="431"/>
      <c r="T25" s="131" t="s">
        <v>331</v>
      </c>
      <c r="U25" s="132" t="s">
        <v>330</v>
      </c>
      <c r="V25" s="139" t="s">
        <v>332</v>
      </c>
      <c r="W25" s="134">
        <v>25200000</v>
      </c>
      <c r="X25" s="135" t="s">
        <v>254</v>
      </c>
      <c r="Y25" s="140" t="s">
        <v>312</v>
      </c>
      <c r="Z25" s="170" t="s">
        <v>256</v>
      </c>
      <c r="AA25" s="108" t="s">
        <v>333</v>
      </c>
      <c r="AB25" s="171" t="s">
        <v>216</v>
      </c>
      <c r="AC25" s="114">
        <v>8</v>
      </c>
      <c r="AD25" s="240"/>
      <c r="AE25" s="243"/>
      <c r="AF25" s="246"/>
      <c r="AG25" s="241"/>
      <c r="AH25" s="249"/>
      <c r="AI25" s="419"/>
      <c r="AJ25" s="243"/>
      <c r="AK25" s="246"/>
      <c r="AL25" s="246"/>
      <c r="AM25" s="246"/>
      <c r="AN25" s="416"/>
      <c r="AO25" s="411"/>
      <c r="AP25" s="411"/>
      <c r="AQ25" s="246"/>
      <c r="AR25" s="306"/>
    </row>
    <row r="26" spans="1:44" s="3" customFormat="1" ht="217.5" customHeight="1" x14ac:dyDescent="0.25">
      <c r="A26" s="378"/>
      <c r="B26" s="308"/>
      <c r="C26" s="388"/>
      <c r="D26" s="308"/>
      <c r="E26" s="385"/>
      <c r="F26" s="201"/>
      <c r="G26" s="395"/>
      <c r="H26" s="199"/>
      <c r="I26" s="205"/>
      <c r="J26" s="206"/>
      <c r="K26" s="206"/>
      <c r="L26" s="207"/>
      <c r="M26" s="201"/>
      <c r="N26" s="184" t="s">
        <v>218</v>
      </c>
      <c r="O26" s="228"/>
      <c r="P26" s="407"/>
      <c r="Q26" s="408"/>
      <c r="R26" s="421"/>
      <c r="S26" s="431"/>
      <c r="T26" s="131" t="s">
        <v>334</v>
      </c>
      <c r="U26" s="132" t="s">
        <v>290</v>
      </c>
      <c r="V26" s="139" t="s">
        <v>299</v>
      </c>
      <c r="W26" s="134">
        <v>14000000</v>
      </c>
      <c r="X26" s="135" t="s">
        <v>254</v>
      </c>
      <c r="Y26" s="140" t="s">
        <v>311</v>
      </c>
      <c r="Z26" s="170" t="s">
        <v>256</v>
      </c>
      <c r="AA26" s="109" t="s">
        <v>358</v>
      </c>
      <c r="AB26" s="171" t="s">
        <v>216</v>
      </c>
      <c r="AC26" s="114">
        <v>9</v>
      </c>
      <c r="AD26" s="240"/>
      <c r="AE26" s="243"/>
      <c r="AF26" s="246"/>
      <c r="AG26" s="241"/>
      <c r="AH26" s="249"/>
      <c r="AI26" s="419"/>
      <c r="AJ26" s="243"/>
      <c r="AK26" s="246"/>
      <c r="AL26" s="246"/>
      <c r="AM26" s="246"/>
      <c r="AN26" s="416"/>
      <c r="AO26" s="411"/>
      <c r="AP26" s="411"/>
      <c r="AQ26" s="246"/>
      <c r="AR26" s="306"/>
    </row>
    <row r="27" spans="1:44" s="3" customFormat="1" ht="322.5" customHeight="1" x14ac:dyDescent="0.25">
      <c r="A27" s="378"/>
      <c r="B27" s="308"/>
      <c r="C27" s="388"/>
      <c r="D27" s="308"/>
      <c r="E27" s="385"/>
      <c r="F27" s="201"/>
      <c r="G27" s="395"/>
      <c r="H27" s="199"/>
      <c r="I27" s="205"/>
      <c r="J27" s="206"/>
      <c r="K27" s="206"/>
      <c r="L27" s="207"/>
      <c r="M27" s="201"/>
      <c r="N27" s="184" t="s">
        <v>218</v>
      </c>
      <c r="O27" s="228"/>
      <c r="P27" s="407"/>
      <c r="Q27" s="408"/>
      <c r="R27" s="421"/>
      <c r="S27" s="431"/>
      <c r="T27" s="131" t="s">
        <v>335</v>
      </c>
      <c r="U27" s="141" t="s">
        <v>291</v>
      </c>
      <c r="V27" s="139" t="s">
        <v>297</v>
      </c>
      <c r="W27" s="134">
        <v>14000000</v>
      </c>
      <c r="X27" s="135" t="s">
        <v>254</v>
      </c>
      <c r="Y27" s="140" t="s">
        <v>312</v>
      </c>
      <c r="Z27" s="170" t="s">
        <v>256</v>
      </c>
      <c r="AA27" s="164" t="s">
        <v>351</v>
      </c>
      <c r="AB27" s="171" t="s">
        <v>216</v>
      </c>
      <c r="AC27" s="114">
        <v>11</v>
      </c>
      <c r="AD27" s="240"/>
      <c r="AE27" s="243"/>
      <c r="AF27" s="246"/>
      <c r="AG27" s="241"/>
      <c r="AH27" s="249"/>
      <c r="AI27" s="419"/>
      <c r="AJ27" s="243"/>
      <c r="AK27" s="246"/>
      <c r="AL27" s="246"/>
      <c r="AM27" s="246"/>
      <c r="AN27" s="416"/>
      <c r="AO27" s="411"/>
      <c r="AP27" s="411"/>
      <c r="AQ27" s="246"/>
      <c r="AR27" s="306"/>
    </row>
    <row r="28" spans="1:44" s="3" customFormat="1" ht="362.25" customHeight="1" x14ac:dyDescent="0.25">
      <c r="A28" s="378"/>
      <c r="B28" s="308"/>
      <c r="C28" s="388"/>
      <c r="D28" s="308"/>
      <c r="E28" s="385"/>
      <c r="F28" s="201"/>
      <c r="G28" s="395"/>
      <c r="H28" s="199"/>
      <c r="I28" s="205"/>
      <c r="J28" s="206"/>
      <c r="K28" s="206"/>
      <c r="L28" s="207"/>
      <c r="M28" s="201"/>
      <c r="N28" s="184" t="s">
        <v>218</v>
      </c>
      <c r="O28" s="228"/>
      <c r="P28" s="407"/>
      <c r="Q28" s="408"/>
      <c r="R28" s="421"/>
      <c r="S28" s="431"/>
      <c r="T28" s="131" t="s">
        <v>337</v>
      </c>
      <c r="U28" s="141" t="s">
        <v>336</v>
      </c>
      <c r="V28" s="139" t="s">
        <v>318</v>
      </c>
      <c r="W28" s="134">
        <v>23800000</v>
      </c>
      <c r="X28" s="135" t="s">
        <v>254</v>
      </c>
      <c r="Y28" s="140" t="s">
        <v>312</v>
      </c>
      <c r="Z28" s="170" t="s">
        <v>256</v>
      </c>
      <c r="AA28" s="169" t="s">
        <v>359</v>
      </c>
      <c r="AB28" s="171" t="s">
        <v>216</v>
      </c>
      <c r="AC28" s="114">
        <v>5</v>
      </c>
      <c r="AD28" s="240"/>
      <c r="AE28" s="243"/>
      <c r="AF28" s="246"/>
      <c r="AG28" s="241"/>
      <c r="AH28" s="249"/>
      <c r="AI28" s="419"/>
      <c r="AJ28" s="243"/>
      <c r="AK28" s="246"/>
      <c r="AL28" s="246"/>
      <c r="AM28" s="246"/>
      <c r="AN28" s="416"/>
      <c r="AO28" s="411"/>
      <c r="AP28" s="411"/>
      <c r="AQ28" s="246"/>
      <c r="AR28" s="306"/>
    </row>
    <row r="29" spans="1:44" s="3" customFormat="1" ht="328.5" customHeight="1" x14ac:dyDescent="0.25">
      <c r="A29" s="378"/>
      <c r="B29" s="308"/>
      <c r="C29" s="388"/>
      <c r="D29" s="308"/>
      <c r="E29" s="385"/>
      <c r="F29" s="201"/>
      <c r="G29" s="395"/>
      <c r="H29" s="199"/>
      <c r="I29" s="205"/>
      <c r="J29" s="206"/>
      <c r="K29" s="206"/>
      <c r="L29" s="207"/>
      <c r="M29" s="201"/>
      <c r="N29" s="184" t="s">
        <v>218</v>
      </c>
      <c r="O29" s="228"/>
      <c r="P29" s="407"/>
      <c r="Q29" s="408"/>
      <c r="R29" s="421"/>
      <c r="S29" s="431"/>
      <c r="T29" s="111" t="s">
        <v>338</v>
      </c>
      <c r="U29" s="142" t="s">
        <v>292</v>
      </c>
      <c r="V29" s="143" t="s">
        <v>297</v>
      </c>
      <c r="W29" s="138">
        <v>14000000</v>
      </c>
      <c r="X29" s="120" t="s">
        <v>254</v>
      </c>
      <c r="Y29" s="144" t="s">
        <v>313</v>
      </c>
      <c r="Z29" s="170" t="s">
        <v>256</v>
      </c>
      <c r="AA29" s="168" t="s">
        <v>363</v>
      </c>
      <c r="AB29" s="171" t="s">
        <v>216</v>
      </c>
      <c r="AC29" s="114">
        <v>11</v>
      </c>
      <c r="AD29" s="240"/>
      <c r="AE29" s="243"/>
      <c r="AF29" s="246"/>
      <c r="AG29" s="241"/>
      <c r="AH29" s="249"/>
      <c r="AI29" s="419"/>
      <c r="AJ29" s="243"/>
      <c r="AK29" s="246"/>
      <c r="AL29" s="246"/>
      <c r="AM29" s="246"/>
      <c r="AN29" s="416"/>
      <c r="AO29" s="411"/>
      <c r="AP29" s="411"/>
      <c r="AQ29" s="246"/>
      <c r="AR29" s="306"/>
    </row>
    <row r="30" spans="1:44" s="3" customFormat="1" ht="170.25" customHeight="1" x14ac:dyDescent="0.25">
      <c r="A30" s="378"/>
      <c r="B30" s="308"/>
      <c r="C30" s="388"/>
      <c r="D30" s="308"/>
      <c r="E30" s="385"/>
      <c r="F30" s="201"/>
      <c r="G30" s="395"/>
      <c r="H30" s="199"/>
      <c r="I30" s="205"/>
      <c r="J30" s="206"/>
      <c r="K30" s="206"/>
      <c r="L30" s="207"/>
      <c r="M30" s="201"/>
      <c r="N30" s="184" t="s">
        <v>218</v>
      </c>
      <c r="O30" s="228"/>
      <c r="P30" s="407"/>
      <c r="Q30" s="408"/>
      <c r="R30" s="421"/>
      <c r="S30" s="431"/>
      <c r="T30" s="145" t="s">
        <v>339</v>
      </c>
      <c r="U30" s="106" t="s">
        <v>293</v>
      </c>
      <c r="V30" s="118" t="s">
        <v>300</v>
      </c>
      <c r="W30" s="119">
        <v>25200000</v>
      </c>
      <c r="X30" s="115" t="s">
        <v>254</v>
      </c>
      <c r="Y30" s="105" t="s">
        <v>314</v>
      </c>
      <c r="Z30" s="170" t="s">
        <v>256</v>
      </c>
      <c r="AA30" s="109" t="s">
        <v>352</v>
      </c>
      <c r="AB30" s="171" t="s">
        <v>216</v>
      </c>
      <c r="AC30" s="114">
        <v>8</v>
      </c>
      <c r="AD30" s="240"/>
      <c r="AE30" s="243"/>
      <c r="AF30" s="246"/>
      <c r="AG30" s="241"/>
      <c r="AH30" s="249"/>
      <c r="AI30" s="419"/>
      <c r="AJ30" s="243"/>
      <c r="AK30" s="246"/>
      <c r="AL30" s="246"/>
      <c r="AM30" s="246"/>
      <c r="AN30" s="416"/>
      <c r="AO30" s="411"/>
      <c r="AP30" s="411"/>
      <c r="AQ30" s="246"/>
      <c r="AR30" s="306"/>
    </row>
    <row r="31" spans="1:44" s="3" customFormat="1" ht="333" customHeight="1" x14ac:dyDescent="0.25">
      <c r="A31" s="378"/>
      <c r="B31" s="308"/>
      <c r="C31" s="388"/>
      <c r="D31" s="308"/>
      <c r="E31" s="385"/>
      <c r="F31" s="201"/>
      <c r="G31" s="395"/>
      <c r="H31" s="199"/>
      <c r="I31" s="205"/>
      <c r="J31" s="206"/>
      <c r="K31" s="206"/>
      <c r="L31" s="207"/>
      <c r="M31" s="201"/>
      <c r="N31" s="184" t="s">
        <v>218</v>
      </c>
      <c r="O31" s="228"/>
      <c r="P31" s="407"/>
      <c r="Q31" s="408"/>
      <c r="R31" s="421"/>
      <c r="S31" s="431"/>
      <c r="T31" s="104" t="s">
        <v>340</v>
      </c>
      <c r="U31" s="127" t="s">
        <v>294</v>
      </c>
      <c r="V31" s="146" t="s">
        <v>297</v>
      </c>
      <c r="W31" s="126">
        <v>14000000</v>
      </c>
      <c r="X31" s="123" t="s">
        <v>254</v>
      </c>
      <c r="Y31" s="105" t="s">
        <v>315</v>
      </c>
      <c r="Z31" s="170" t="s">
        <v>256</v>
      </c>
      <c r="AA31" s="108" t="s">
        <v>360</v>
      </c>
      <c r="AB31" s="171" t="s">
        <v>216</v>
      </c>
      <c r="AC31" s="114">
        <v>8</v>
      </c>
      <c r="AD31" s="240"/>
      <c r="AE31" s="243"/>
      <c r="AF31" s="246"/>
      <c r="AG31" s="241"/>
      <c r="AH31" s="249"/>
      <c r="AI31" s="419"/>
      <c r="AJ31" s="243"/>
      <c r="AK31" s="246"/>
      <c r="AL31" s="246"/>
      <c r="AM31" s="246"/>
      <c r="AN31" s="416"/>
      <c r="AO31" s="411"/>
      <c r="AP31" s="411"/>
      <c r="AQ31" s="246"/>
      <c r="AR31" s="306"/>
    </row>
    <row r="32" spans="1:44" s="3" customFormat="1" ht="409.6" customHeight="1" x14ac:dyDescent="0.25">
      <c r="A32" s="378"/>
      <c r="B32" s="308"/>
      <c r="C32" s="388"/>
      <c r="D32" s="308"/>
      <c r="E32" s="385"/>
      <c r="F32" s="201"/>
      <c r="G32" s="395"/>
      <c r="H32" s="199"/>
      <c r="I32" s="205"/>
      <c r="J32" s="206"/>
      <c r="K32" s="206"/>
      <c r="L32" s="207"/>
      <c r="M32" s="201"/>
      <c r="N32" s="184" t="s">
        <v>218</v>
      </c>
      <c r="O32" s="228"/>
      <c r="P32" s="407"/>
      <c r="Q32" s="408"/>
      <c r="R32" s="421"/>
      <c r="S32" s="431"/>
      <c r="T32" s="145" t="s">
        <v>341</v>
      </c>
      <c r="U32" s="106" t="s">
        <v>262</v>
      </c>
      <c r="V32" s="118" t="s">
        <v>270</v>
      </c>
      <c r="W32" s="147">
        <v>15400000</v>
      </c>
      <c r="X32" s="148" t="s">
        <v>254</v>
      </c>
      <c r="Y32" s="105" t="s">
        <v>316</v>
      </c>
      <c r="Z32" s="170" t="s">
        <v>256</v>
      </c>
      <c r="AA32" s="109" t="s">
        <v>303</v>
      </c>
      <c r="AB32" s="171" t="s">
        <v>216</v>
      </c>
      <c r="AC32" s="114">
        <v>8</v>
      </c>
      <c r="AD32" s="240"/>
      <c r="AE32" s="243"/>
      <c r="AF32" s="246"/>
      <c r="AG32" s="241"/>
      <c r="AH32" s="249"/>
      <c r="AI32" s="419"/>
      <c r="AJ32" s="243"/>
      <c r="AK32" s="246"/>
      <c r="AL32" s="246"/>
      <c r="AM32" s="246"/>
      <c r="AN32" s="416"/>
      <c r="AO32" s="411"/>
      <c r="AP32" s="411"/>
      <c r="AQ32" s="246"/>
      <c r="AR32" s="306"/>
    </row>
    <row r="33" spans="1:44" s="3" customFormat="1" ht="409.6" customHeight="1" x14ac:dyDescent="0.25">
      <c r="A33" s="378"/>
      <c r="B33" s="308"/>
      <c r="C33" s="388"/>
      <c r="D33" s="308"/>
      <c r="E33" s="385"/>
      <c r="F33" s="201"/>
      <c r="G33" s="395"/>
      <c r="H33" s="199"/>
      <c r="I33" s="205"/>
      <c r="J33" s="206"/>
      <c r="K33" s="206"/>
      <c r="L33" s="207"/>
      <c r="M33" s="201"/>
      <c r="N33" s="184" t="s">
        <v>218</v>
      </c>
      <c r="O33" s="228"/>
      <c r="P33" s="407"/>
      <c r="Q33" s="408"/>
      <c r="R33" s="421"/>
      <c r="S33" s="431"/>
      <c r="T33" s="145" t="s">
        <v>342</v>
      </c>
      <c r="U33" s="127" t="s">
        <v>263</v>
      </c>
      <c r="V33" s="118" t="s">
        <v>271</v>
      </c>
      <c r="W33" s="147">
        <v>4400000</v>
      </c>
      <c r="X33" s="148" t="s">
        <v>253</v>
      </c>
      <c r="Y33" s="105" t="s">
        <v>316</v>
      </c>
      <c r="Z33" s="170" t="s">
        <v>256</v>
      </c>
      <c r="AA33" s="109" t="s">
        <v>304</v>
      </c>
      <c r="AB33" s="171" t="s">
        <v>216</v>
      </c>
      <c r="AC33" s="114">
        <v>8</v>
      </c>
      <c r="AD33" s="240"/>
      <c r="AE33" s="243"/>
      <c r="AF33" s="246"/>
      <c r="AG33" s="241"/>
      <c r="AH33" s="249"/>
      <c r="AI33" s="419"/>
      <c r="AJ33" s="243"/>
      <c r="AK33" s="246"/>
      <c r="AL33" s="246"/>
      <c r="AM33" s="246"/>
      <c r="AN33" s="416"/>
      <c r="AO33" s="411"/>
      <c r="AP33" s="411"/>
      <c r="AQ33" s="246"/>
      <c r="AR33" s="306"/>
    </row>
    <row r="34" spans="1:44" s="3" customFormat="1" ht="409.6" customHeight="1" x14ac:dyDescent="0.25">
      <c r="A34" s="378"/>
      <c r="B34" s="308"/>
      <c r="C34" s="388"/>
      <c r="D34" s="308"/>
      <c r="E34" s="385"/>
      <c r="F34" s="201"/>
      <c r="G34" s="395"/>
      <c r="H34" s="199"/>
      <c r="I34" s="205"/>
      <c r="J34" s="206"/>
      <c r="K34" s="206"/>
      <c r="L34" s="207"/>
      <c r="M34" s="201"/>
      <c r="N34" s="184" t="s">
        <v>218</v>
      </c>
      <c r="O34" s="228"/>
      <c r="P34" s="407"/>
      <c r="Q34" s="408"/>
      <c r="R34" s="421"/>
      <c r="S34" s="431"/>
      <c r="T34" s="128" t="s">
        <v>343</v>
      </c>
      <c r="U34" s="149" t="s">
        <v>264</v>
      </c>
      <c r="V34" s="125" t="s">
        <v>272</v>
      </c>
      <c r="W34" s="150">
        <v>23800000</v>
      </c>
      <c r="X34" s="151" t="s">
        <v>254</v>
      </c>
      <c r="Y34" s="152" t="s">
        <v>307</v>
      </c>
      <c r="Z34" s="170" t="s">
        <v>256</v>
      </c>
      <c r="AA34" s="109" t="s">
        <v>305</v>
      </c>
      <c r="AB34" s="171" t="s">
        <v>216</v>
      </c>
      <c r="AC34" s="114">
        <v>7</v>
      </c>
      <c r="AD34" s="240"/>
      <c r="AE34" s="243"/>
      <c r="AF34" s="246"/>
      <c r="AG34" s="241"/>
      <c r="AH34" s="249"/>
      <c r="AI34" s="419"/>
      <c r="AJ34" s="243"/>
      <c r="AK34" s="246"/>
      <c r="AL34" s="246"/>
      <c r="AM34" s="246"/>
      <c r="AN34" s="416"/>
      <c r="AO34" s="411"/>
      <c r="AP34" s="411"/>
      <c r="AQ34" s="246"/>
      <c r="AR34" s="306"/>
    </row>
    <row r="35" spans="1:44" s="3" customFormat="1" ht="375.75" customHeight="1" x14ac:dyDescent="0.25">
      <c r="A35" s="378"/>
      <c r="B35" s="308"/>
      <c r="C35" s="388"/>
      <c r="D35" s="308"/>
      <c r="E35" s="385"/>
      <c r="F35" s="201"/>
      <c r="G35" s="395"/>
      <c r="H35" s="199"/>
      <c r="I35" s="205"/>
      <c r="J35" s="206"/>
      <c r="K35" s="206"/>
      <c r="L35" s="207"/>
      <c r="M35" s="201"/>
      <c r="N35" s="184" t="s">
        <v>218</v>
      </c>
      <c r="O35" s="228"/>
      <c r="P35" s="407"/>
      <c r="Q35" s="408"/>
      <c r="R35" s="421"/>
      <c r="S35" s="431"/>
      <c r="T35" s="153" t="s">
        <v>344</v>
      </c>
      <c r="U35" s="141" t="s">
        <v>265</v>
      </c>
      <c r="V35" s="139" t="s">
        <v>273</v>
      </c>
      <c r="W35" s="154">
        <v>7200000</v>
      </c>
      <c r="X35" s="155" t="s">
        <v>253</v>
      </c>
      <c r="Y35" s="140" t="s">
        <v>307</v>
      </c>
      <c r="Z35" s="170" t="s">
        <v>256</v>
      </c>
      <c r="AA35" s="108" t="s">
        <v>364</v>
      </c>
      <c r="AB35" s="171" t="s">
        <v>216</v>
      </c>
      <c r="AC35" s="114">
        <v>8</v>
      </c>
      <c r="AD35" s="240"/>
      <c r="AE35" s="243"/>
      <c r="AF35" s="246"/>
      <c r="AG35" s="241"/>
      <c r="AH35" s="249"/>
      <c r="AI35" s="419"/>
      <c r="AJ35" s="243"/>
      <c r="AK35" s="246"/>
      <c r="AL35" s="246"/>
      <c r="AM35" s="246"/>
      <c r="AN35" s="416"/>
      <c r="AO35" s="411"/>
      <c r="AP35" s="411"/>
      <c r="AQ35" s="246"/>
      <c r="AR35" s="306"/>
    </row>
    <row r="36" spans="1:44" s="3" customFormat="1" ht="170.25" customHeight="1" x14ac:dyDescent="0.25">
      <c r="A36" s="378"/>
      <c r="B36" s="308"/>
      <c r="C36" s="388"/>
      <c r="D36" s="308"/>
      <c r="E36" s="385"/>
      <c r="F36" s="201"/>
      <c r="G36" s="395"/>
      <c r="H36" s="199"/>
      <c r="I36" s="205"/>
      <c r="J36" s="206"/>
      <c r="K36" s="206"/>
      <c r="L36" s="207"/>
      <c r="M36" s="201"/>
      <c r="N36" s="184" t="s">
        <v>218</v>
      </c>
      <c r="O36" s="228"/>
      <c r="P36" s="407"/>
      <c r="Q36" s="408"/>
      <c r="R36" s="421"/>
      <c r="S36" s="431"/>
      <c r="T36" s="156" t="s">
        <v>345</v>
      </c>
      <c r="U36" s="157" t="s">
        <v>266</v>
      </c>
      <c r="V36" s="158" t="s">
        <v>270</v>
      </c>
      <c r="W36" s="159">
        <v>15400000</v>
      </c>
      <c r="X36" s="148" t="s">
        <v>254</v>
      </c>
      <c r="Y36" s="144" t="s">
        <v>307</v>
      </c>
      <c r="Z36" s="170" t="s">
        <v>256</v>
      </c>
      <c r="AA36" s="109" t="s">
        <v>302</v>
      </c>
      <c r="AB36" s="171" t="s">
        <v>216</v>
      </c>
      <c r="AC36" s="114">
        <v>7</v>
      </c>
      <c r="AD36" s="240"/>
      <c r="AE36" s="243"/>
      <c r="AF36" s="246"/>
      <c r="AG36" s="241"/>
      <c r="AH36" s="249"/>
      <c r="AI36" s="419"/>
      <c r="AJ36" s="243"/>
      <c r="AK36" s="246"/>
      <c r="AL36" s="246"/>
      <c r="AM36" s="246"/>
      <c r="AN36" s="416"/>
      <c r="AO36" s="411"/>
      <c r="AP36" s="411"/>
      <c r="AQ36" s="246"/>
      <c r="AR36" s="306"/>
    </row>
    <row r="37" spans="1:44" s="3" customFormat="1" ht="317.25" customHeight="1" x14ac:dyDescent="0.25">
      <c r="A37" s="378"/>
      <c r="B37" s="308"/>
      <c r="C37" s="388"/>
      <c r="D37" s="308"/>
      <c r="E37" s="385"/>
      <c r="F37" s="201"/>
      <c r="G37" s="395"/>
      <c r="H37" s="199"/>
      <c r="I37" s="205"/>
      <c r="J37" s="206"/>
      <c r="K37" s="206"/>
      <c r="L37" s="207"/>
      <c r="M37" s="201"/>
      <c r="N37" s="184" t="s">
        <v>218</v>
      </c>
      <c r="O37" s="228"/>
      <c r="P37" s="407"/>
      <c r="Q37" s="408"/>
      <c r="R37" s="421"/>
      <c r="S37" s="431"/>
      <c r="T37" s="160" t="s">
        <v>346</v>
      </c>
      <c r="U37" s="106" t="s">
        <v>267</v>
      </c>
      <c r="V37" s="122" t="s">
        <v>274</v>
      </c>
      <c r="W37" s="119">
        <v>7200000</v>
      </c>
      <c r="X37" s="148" t="s">
        <v>253</v>
      </c>
      <c r="Y37" s="161" t="s">
        <v>308</v>
      </c>
      <c r="Z37" s="170" t="s">
        <v>256</v>
      </c>
      <c r="AA37" s="109" t="s">
        <v>365</v>
      </c>
      <c r="AB37" s="171" t="s">
        <v>216</v>
      </c>
      <c r="AC37" s="114">
        <v>11</v>
      </c>
      <c r="AD37" s="240"/>
      <c r="AE37" s="243"/>
      <c r="AF37" s="246"/>
      <c r="AG37" s="241"/>
      <c r="AH37" s="249"/>
      <c r="AI37" s="419"/>
      <c r="AJ37" s="243"/>
      <c r="AK37" s="246"/>
      <c r="AL37" s="246"/>
      <c r="AM37" s="246"/>
      <c r="AN37" s="416"/>
      <c r="AO37" s="411"/>
      <c r="AP37" s="411"/>
      <c r="AQ37" s="246"/>
      <c r="AR37" s="306"/>
    </row>
    <row r="38" spans="1:44" s="3" customFormat="1" ht="310.5" customHeight="1" x14ac:dyDescent="0.25">
      <c r="A38" s="378"/>
      <c r="B38" s="308"/>
      <c r="C38" s="388"/>
      <c r="D38" s="308"/>
      <c r="E38" s="385"/>
      <c r="F38" s="201"/>
      <c r="G38" s="395"/>
      <c r="H38" s="199"/>
      <c r="I38" s="205"/>
      <c r="J38" s="206"/>
      <c r="K38" s="206"/>
      <c r="L38" s="207"/>
      <c r="M38" s="201"/>
      <c r="N38" s="184" t="s">
        <v>218</v>
      </c>
      <c r="O38" s="228"/>
      <c r="P38" s="407"/>
      <c r="Q38" s="408"/>
      <c r="R38" s="421"/>
      <c r="S38" s="431"/>
      <c r="T38" s="160" t="s">
        <v>347</v>
      </c>
      <c r="U38" s="106" t="s">
        <v>268</v>
      </c>
      <c r="V38" s="118" t="s">
        <v>275</v>
      </c>
      <c r="W38" s="119">
        <v>7200000</v>
      </c>
      <c r="X38" s="115" t="s">
        <v>253</v>
      </c>
      <c r="Y38" s="161" t="s">
        <v>277</v>
      </c>
      <c r="Z38" s="170" t="s">
        <v>256</v>
      </c>
      <c r="AA38" s="165" t="s">
        <v>366</v>
      </c>
      <c r="AB38" s="171" t="s">
        <v>216</v>
      </c>
      <c r="AC38" s="114">
        <v>10</v>
      </c>
      <c r="AD38" s="240"/>
      <c r="AE38" s="243"/>
      <c r="AF38" s="246"/>
      <c r="AG38" s="241"/>
      <c r="AH38" s="249"/>
      <c r="AI38" s="419"/>
      <c r="AJ38" s="243"/>
      <c r="AK38" s="246"/>
      <c r="AL38" s="246"/>
      <c r="AM38" s="246"/>
      <c r="AN38" s="416"/>
      <c r="AO38" s="411"/>
      <c r="AP38" s="411"/>
      <c r="AQ38" s="246"/>
      <c r="AR38" s="306"/>
    </row>
    <row r="39" spans="1:44" s="3" customFormat="1" ht="172.5" customHeight="1" x14ac:dyDescent="0.25">
      <c r="A39" s="378"/>
      <c r="B39" s="308"/>
      <c r="C39" s="388"/>
      <c r="D39" s="308"/>
      <c r="E39" s="385"/>
      <c r="F39" s="201"/>
      <c r="G39" s="395"/>
      <c r="H39" s="199"/>
      <c r="I39" s="205"/>
      <c r="J39" s="206"/>
      <c r="K39" s="206"/>
      <c r="L39" s="207"/>
      <c r="M39" s="201"/>
      <c r="N39" s="184" t="s">
        <v>218</v>
      </c>
      <c r="O39" s="228"/>
      <c r="P39" s="407"/>
      <c r="Q39" s="408"/>
      <c r="R39" s="421"/>
      <c r="S39" s="431"/>
      <c r="T39" s="160" t="s">
        <v>348</v>
      </c>
      <c r="U39" s="162" t="s">
        <v>269</v>
      </c>
      <c r="V39" s="118" t="s">
        <v>276</v>
      </c>
      <c r="W39" s="147">
        <v>4400000</v>
      </c>
      <c r="X39" s="148" t="s">
        <v>253</v>
      </c>
      <c r="Y39" s="107" t="s">
        <v>277</v>
      </c>
      <c r="Z39" s="170" t="s">
        <v>256</v>
      </c>
      <c r="AA39" s="109" t="s">
        <v>306</v>
      </c>
      <c r="AB39" s="171" t="s">
        <v>216</v>
      </c>
      <c r="AC39" s="114">
        <v>7</v>
      </c>
      <c r="AD39" s="240"/>
      <c r="AE39" s="243"/>
      <c r="AF39" s="246"/>
      <c r="AG39" s="241"/>
      <c r="AH39" s="249"/>
      <c r="AI39" s="419"/>
      <c r="AJ39" s="243"/>
      <c r="AK39" s="246"/>
      <c r="AL39" s="246"/>
      <c r="AM39" s="246"/>
      <c r="AN39" s="416"/>
      <c r="AO39" s="411"/>
      <c r="AP39" s="411"/>
      <c r="AQ39" s="246"/>
      <c r="AR39" s="306"/>
    </row>
    <row r="40" spans="1:44" s="3" customFormat="1" ht="138.75" customHeight="1" x14ac:dyDescent="0.25">
      <c r="A40" s="378"/>
      <c r="B40" s="308"/>
      <c r="C40" s="388"/>
      <c r="D40" s="308"/>
      <c r="E40" s="385"/>
      <c r="F40" s="201"/>
      <c r="G40" s="395"/>
      <c r="H40" s="199"/>
      <c r="I40" s="205"/>
      <c r="J40" s="206"/>
      <c r="K40" s="206"/>
      <c r="L40" s="207"/>
      <c r="M40" s="201"/>
      <c r="N40" s="185" t="s">
        <v>53</v>
      </c>
      <c r="O40" s="227">
        <v>88000000</v>
      </c>
      <c r="P40" s="405">
        <v>88000000</v>
      </c>
      <c r="Q40" s="406"/>
      <c r="R40" s="420">
        <v>82200000</v>
      </c>
      <c r="S40" s="427">
        <f>R40/P40</f>
        <v>0.93409090909090908</v>
      </c>
      <c r="T40" s="111" t="s">
        <v>243</v>
      </c>
      <c r="U40" s="172" t="s">
        <v>239</v>
      </c>
      <c r="V40" s="173" t="s">
        <v>247</v>
      </c>
      <c r="W40" s="174">
        <v>10200000</v>
      </c>
      <c r="X40" s="175" t="s">
        <v>253</v>
      </c>
      <c r="Y40" s="176" t="s">
        <v>251</v>
      </c>
      <c r="Z40" s="170" t="s">
        <v>256</v>
      </c>
      <c r="AA40" s="116" t="s">
        <v>257</v>
      </c>
      <c r="AB40" s="171" t="s">
        <v>216</v>
      </c>
      <c r="AC40" s="177">
        <v>6</v>
      </c>
      <c r="AD40" s="240"/>
      <c r="AE40" s="243"/>
      <c r="AF40" s="246"/>
      <c r="AG40" s="241"/>
      <c r="AH40" s="249"/>
      <c r="AI40" s="419"/>
      <c r="AJ40" s="243"/>
      <c r="AK40" s="246"/>
      <c r="AL40" s="246"/>
      <c r="AM40" s="246"/>
      <c r="AN40" s="416"/>
      <c r="AO40" s="411"/>
      <c r="AP40" s="411"/>
      <c r="AQ40" s="246"/>
      <c r="AR40" s="306"/>
    </row>
    <row r="41" spans="1:44" s="3" customFormat="1" ht="261.75" customHeight="1" x14ac:dyDescent="0.25">
      <c r="A41" s="378"/>
      <c r="B41" s="308"/>
      <c r="C41" s="388"/>
      <c r="D41" s="308"/>
      <c r="E41" s="385"/>
      <c r="F41" s="201"/>
      <c r="G41" s="395"/>
      <c r="H41" s="199"/>
      <c r="I41" s="205"/>
      <c r="J41" s="206"/>
      <c r="K41" s="206"/>
      <c r="L41" s="207"/>
      <c r="M41" s="201"/>
      <c r="N41" s="185" t="s">
        <v>53</v>
      </c>
      <c r="O41" s="228"/>
      <c r="P41" s="407"/>
      <c r="Q41" s="408"/>
      <c r="R41" s="421"/>
      <c r="S41" s="428"/>
      <c r="T41" s="104" t="s">
        <v>244</v>
      </c>
      <c r="U41" s="106" t="s">
        <v>240</v>
      </c>
      <c r="V41" s="178" t="s">
        <v>248</v>
      </c>
      <c r="W41" s="179">
        <v>25200000</v>
      </c>
      <c r="X41" s="180" t="s">
        <v>254</v>
      </c>
      <c r="Y41" s="105" t="s">
        <v>252</v>
      </c>
      <c r="Z41" s="170" t="s">
        <v>256</v>
      </c>
      <c r="AA41" s="108" t="s">
        <v>258</v>
      </c>
      <c r="AB41" s="171" t="s">
        <v>216</v>
      </c>
      <c r="AC41" s="114">
        <v>10</v>
      </c>
      <c r="AD41" s="240"/>
      <c r="AE41" s="243"/>
      <c r="AF41" s="246"/>
      <c r="AG41" s="241"/>
      <c r="AH41" s="249"/>
      <c r="AI41" s="419"/>
      <c r="AJ41" s="243"/>
      <c r="AK41" s="246"/>
      <c r="AL41" s="246"/>
      <c r="AM41" s="246"/>
      <c r="AN41" s="416"/>
      <c r="AO41" s="411"/>
      <c r="AP41" s="411"/>
      <c r="AQ41" s="246"/>
      <c r="AR41" s="306"/>
    </row>
    <row r="42" spans="1:44" s="3" customFormat="1" ht="338.25" customHeight="1" x14ac:dyDescent="0.25">
      <c r="A42" s="378"/>
      <c r="B42" s="308"/>
      <c r="C42" s="388"/>
      <c r="D42" s="308"/>
      <c r="E42" s="385"/>
      <c r="F42" s="201"/>
      <c r="G42" s="395"/>
      <c r="H42" s="199"/>
      <c r="I42" s="205"/>
      <c r="J42" s="206"/>
      <c r="K42" s="206"/>
      <c r="L42" s="207"/>
      <c r="M42" s="201"/>
      <c r="N42" s="185" t="s">
        <v>53</v>
      </c>
      <c r="O42" s="228"/>
      <c r="P42" s="407"/>
      <c r="Q42" s="408"/>
      <c r="R42" s="421"/>
      <c r="S42" s="428"/>
      <c r="T42" s="104" t="s">
        <v>245</v>
      </c>
      <c r="U42" s="181" t="s">
        <v>241</v>
      </c>
      <c r="V42" s="178" t="s">
        <v>249</v>
      </c>
      <c r="W42" s="182">
        <v>21600000</v>
      </c>
      <c r="X42" s="107" t="s">
        <v>255</v>
      </c>
      <c r="Y42" s="105" t="s">
        <v>252</v>
      </c>
      <c r="Z42" s="183" t="s">
        <v>256</v>
      </c>
      <c r="AA42" s="108" t="s">
        <v>259</v>
      </c>
      <c r="AB42" s="171" t="s">
        <v>216</v>
      </c>
      <c r="AC42" s="114"/>
      <c r="AD42" s="240"/>
      <c r="AE42" s="243"/>
      <c r="AF42" s="246"/>
      <c r="AG42" s="241"/>
      <c r="AH42" s="249"/>
      <c r="AI42" s="419"/>
      <c r="AJ42" s="243"/>
      <c r="AK42" s="246"/>
      <c r="AL42" s="246"/>
      <c r="AM42" s="246"/>
      <c r="AN42" s="416"/>
      <c r="AO42" s="411"/>
      <c r="AP42" s="411"/>
      <c r="AQ42" s="246"/>
      <c r="AR42" s="306"/>
    </row>
    <row r="43" spans="1:44" s="3" customFormat="1" ht="234" customHeight="1" x14ac:dyDescent="0.25">
      <c r="A43" s="378"/>
      <c r="B43" s="308"/>
      <c r="C43" s="388"/>
      <c r="D43" s="308"/>
      <c r="E43" s="385"/>
      <c r="F43" s="201"/>
      <c r="G43" s="395"/>
      <c r="H43" s="199"/>
      <c r="I43" s="205"/>
      <c r="J43" s="206"/>
      <c r="K43" s="206"/>
      <c r="L43" s="207"/>
      <c r="M43" s="201"/>
      <c r="N43" s="185" t="s">
        <v>53</v>
      </c>
      <c r="O43" s="229"/>
      <c r="P43" s="424"/>
      <c r="Q43" s="425"/>
      <c r="R43" s="426"/>
      <c r="S43" s="429"/>
      <c r="T43" s="104" t="s">
        <v>246</v>
      </c>
      <c r="U43" s="106" t="s">
        <v>242</v>
      </c>
      <c r="V43" s="178" t="s">
        <v>250</v>
      </c>
      <c r="W43" s="182">
        <v>25200000</v>
      </c>
      <c r="X43" s="180" t="s">
        <v>254</v>
      </c>
      <c r="Y43" s="105" t="s">
        <v>252</v>
      </c>
      <c r="Z43" s="183" t="s">
        <v>256</v>
      </c>
      <c r="AA43" s="109" t="s">
        <v>260</v>
      </c>
      <c r="AB43" s="171" t="s">
        <v>216</v>
      </c>
      <c r="AC43" s="171">
        <v>10</v>
      </c>
      <c r="AD43" s="240"/>
      <c r="AE43" s="243"/>
      <c r="AF43" s="246"/>
      <c r="AG43" s="241"/>
      <c r="AH43" s="249"/>
      <c r="AI43" s="419"/>
      <c r="AJ43" s="243"/>
      <c r="AK43" s="246"/>
      <c r="AL43" s="246"/>
      <c r="AM43" s="246"/>
      <c r="AN43" s="416"/>
      <c r="AO43" s="411"/>
      <c r="AP43" s="411"/>
      <c r="AQ43" s="246"/>
      <c r="AR43" s="306"/>
    </row>
    <row r="44" spans="1:44" s="3" customFormat="1" ht="15" customHeight="1" x14ac:dyDescent="0.25">
      <c r="A44" s="378"/>
      <c r="B44" s="308"/>
      <c r="C44" s="388"/>
      <c r="D44" s="308"/>
      <c r="E44" s="385"/>
      <c r="F44" s="201"/>
      <c r="G44" s="395"/>
      <c r="H44" s="199"/>
      <c r="I44" s="202" t="s">
        <v>196</v>
      </c>
      <c r="J44" s="203"/>
      <c r="K44" s="203"/>
      <c r="L44" s="204"/>
      <c r="M44" s="200">
        <v>2</v>
      </c>
      <c r="N44" s="27" t="s">
        <v>51</v>
      </c>
      <c r="O44" s="97">
        <v>0</v>
      </c>
      <c r="P44" s="315">
        <v>0</v>
      </c>
      <c r="Q44" s="316"/>
      <c r="R44" s="98">
        <v>0</v>
      </c>
      <c r="S44" s="239">
        <v>0</v>
      </c>
      <c r="T44" s="114"/>
      <c r="U44" s="114"/>
      <c r="V44" s="114"/>
      <c r="W44" s="113"/>
      <c r="X44" s="114"/>
      <c r="Y44" s="114"/>
      <c r="Z44" s="114"/>
      <c r="AA44" s="114"/>
      <c r="AB44" s="171"/>
      <c r="AC44" s="171"/>
      <c r="AD44" s="240"/>
      <c r="AE44" s="243"/>
      <c r="AF44" s="247"/>
      <c r="AG44" s="241"/>
      <c r="AH44" s="249"/>
      <c r="AI44" s="419"/>
      <c r="AJ44" s="243"/>
      <c r="AK44" s="246"/>
      <c r="AL44" s="246"/>
      <c r="AM44" s="196"/>
      <c r="AN44" s="416"/>
      <c r="AO44" s="411"/>
      <c r="AP44" s="411"/>
      <c r="AQ44" s="246"/>
      <c r="AR44" s="306"/>
    </row>
    <row r="45" spans="1:44" s="3" customFormat="1" ht="32.25" customHeight="1" x14ac:dyDescent="0.25">
      <c r="A45" s="378"/>
      <c r="B45" s="308"/>
      <c r="C45" s="388"/>
      <c r="D45" s="308"/>
      <c r="E45" s="385"/>
      <c r="F45" s="201"/>
      <c r="G45" s="395"/>
      <c r="H45" s="199"/>
      <c r="I45" s="205"/>
      <c r="J45" s="206"/>
      <c r="K45" s="206"/>
      <c r="L45" s="207"/>
      <c r="M45" s="201"/>
      <c r="N45" s="93" t="s">
        <v>218</v>
      </c>
      <c r="O45" s="186">
        <v>42188800</v>
      </c>
      <c r="P45" s="225">
        <v>42168800</v>
      </c>
      <c r="Q45" s="225"/>
      <c r="R45" s="75">
        <v>0</v>
      </c>
      <c r="S45" s="239"/>
      <c r="T45" s="114"/>
      <c r="U45" s="114"/>
      <c r="V45" s="114"/>
      <c r="W45" s="113"/>
      <c r="X45" s="114"/>
      <c r="Y45" s="114"/>
      <c r="Z45" s="114"/>
      <c r="AA45" s="114"/>
      <c r="AB45" s="171"/>
      <c r="AC45" s="171"/>
      <c r="AD45" s="240" t="s">
        <v>223</v>
      </c>
      <c r="AE45" s="243"/>
      <c r="AF45" s="245">
        <v>7000</v>
      </c>
      <c r="AG45" s="245">
        <v>1154</v>
      </c>
      <c r="AH45" s="409">
        <f>AG45/AF45</f>
        <v>0.16485714285714287</v>
      </c>
      <c r="AI45" s="414" t="s">
        <v>226</v>
      </c>
      <c r="AJ45" s="240" t="s">
        <v>216</v>
      </c>
      <c r="AK45" s="240">
        <v>16</v>
      </c>
      <c r="AL45" s="241">
        <v>0</v>
      </c>
      <c r="AM45" s="241">
        <f>+AL45/AK46</f>
        <v>0</v>
      </c>
      <c r="AN45" s="416"/>
      <c r="AO45" s="411"/>
      <c r="AP45" s="411"/>
      <c r="AQ45" s="246"/>
      <c r="AR45" s="306"/>
    </row>
    <row r="46" spans="1:44" s="3" customFormat="1" ht="15" customHeight="1" x14ac:dyDescent="0.25">
      <c r="A46" s="378"/>
      <c r="B46" s="308"/>
      <c r="C46" s="388"/>
      <c r="D46" s="308"/>
      <c r="E46" s="385"/>
      <c r="F46" s="201"/>
      <c r="G46" s="395"/>
      <c r="H46" s="199"/>
      <c r="I46" s="216"/>
      <c r="J46" s="217"/>
      <c r="K46" s="217"/>
      <c r="L46" s="218"/>
      <c r="M46" s="215"/>
      <c r="N46" s="27" t="s">
        <v>53</v>
      </c>
      <c r="O46" s="186">
        <v>70443600</v>
      </c>
      <c r="P46" s="225">
        <v>70433600</v>
      </c>
      <c r="Q46" s="225"/>
      <c r="R46" s="75">
        <v>0</v>
      </c>
      <c r="S46" s="239"/>
      <c r="T46" s="114"/>
      <c r="U46" s="114"/>
      <c r="V46" s="114"/>
      <c r="W46" s="113"/>
      <c r="X46" s="114"/>
      <c r="Y46" s="114"/>
      <c r="Z46" s="114"/>
      <c r="AA46" s="114"/>
      <c r="AB46" s="171"/>
      <c r="AC46" s="171"/>
      <c r="AD46" s="240"/>
      <c r="AE46" s="243"/>
      <c r="AF46" s="246"/>
      <c r="AG46" s="246"/>
      <c r="AH46" s="409"/>
      <c r="AI46" s="414"/>
      <c r="AJ46" s="240"/>
      <c r="AK46" s="240">
        <v>16</v>
      </c>
      <c r="AL46" s="241"/>
      <c r="AM46" s="241"/>
      <c r="AN46" s="416"/>
      <c r="AO46" s="411"/>
      <c r="AP46" s="411"/>
      <c r="AQ46" s="246"/>
      <c r="AR46" s="306"/>
    </row>
    <row r="47" spans="1:44" s="3" customFormat="1" ht="31.5" customHeight="1" x14ac:dyDescent="0.25">
      <c r="A47" s="378"/>
      <c r="B47" s="308"/>
      <c r="C47" s="388"/>
      <c r="D47" s="308"/>
      <c r="E47" s="385"/>
      <c r="F47" s="201"/>
      <c r="G47" s="395"/>
      <c r="H47" s="199"/>
      <c r="I47" s="202" t="s">
        <v>197</v>
      </c>
      <c r="J47" s="203"/>
      <c r="K47" s="203"/>
      <c r="L47" s="204"/>
      <c r="M47" s="200">
        <v>11</v>
      </c>
      <c r="N47" s="27" t="s">
        <v>219</v>
      </c>
      <c r="O47" s="187">
        <v>40168800</v>
      </c>
      <c r="P47" s="226">
        <v>189664000</v>
      </c>
      <c r="Q47" s="226"/>
      <c r="R47" s="75">
        <v>0</v>
      </c>
      <c r="S47" s="239">
        <v>0</v>
      </c>
      <c r="T47" s="114"/>
      <c r="U47" s="114"/>
      <c r="V47" s="114"/>
      <c r="W47" s="113"/>
      <c r="X47" s="114"/>
      <c r="Y47" s="114"/>
      <c r="Z47" s="114"/>
      <c r="AA47" s="114"/>
      <c r="AB47" s="171"/>
      <c r="AC47" s="171"/>
      <c r="AD47" s="240"/>
      <c r="AE47" s="243"/>
      <c r="AF47" s="246"/>
      <c r="AG47" s="246"/>
      <c r="AH47" s="409"/>
      <c r="AI47" s="414"/>
      <c r="AJ47" s="240"/>
      <c r="AK47" s="240"/>
      <c r="AL47" s="241"/>
      <c r="AM47" s="241"/>
      <c r="AN47" s="416"/>
      <c r="AO47" s="411"/>
      <c r="AP47" s="411"/>
      <c r="AQ47" s="246"/>
      <c r="AR47" s="306"/>
    </row>
    <row r="48" spans="1:44" s="3" customFormat="1" ht="25.5" customHeight="1" x14ac:dyDescent="0.25">
      <c r="A48" s="378"/>
      <c r="B48" s="308"/>
      <c r="C48" s="388"/>
      <c r="D48" s="308"/>
      <c r="E48" s="385"/>
      <c r="F48" s="201"/>
      <c r="G48" s="395"/>
      <c r="H48" s="199"/>
      <c r="I48" s="205"/>
      <c r="J48" s="206"/>
      <c r="K48" s="206"/>
      <c r="L48" s="207"/>
      <c r="M48" s="201"/>
      <c r="N48" s="27" t="s">
        <v>217</v>
      </c>
      <c r="O48" s="187">
        <v>60000000</v>
      </c>
      <c r="P48" s="226">
        <v>60000000</v>
      </c>
      <c r="Q48" s="226"/>
      <c r="R48" s="75">
        <v>0</v>
      </c>
      <c r="S48" s="239"/>
      <c r="T48" s="114"/>
      <c r="U48" s="114"/>
      <c r="V48" s="114"/>
      <c r="W48" s="113"/>
      <c r="X48" s="114"/>
      <c r="Y48" s="114"/>
      <c r="Z48" s="114"/>
      <c r="AA48" s="114"/>
      <c r="AB48" s="114"/>
      <c r="AC48" s="114"/>
      <c r="AD48" s="240"/>
      <c r="AE48" s="243"/>
      <c r="AF48" s="246"/>
      <c r="AG48" s="246"/>
      <c r="AH48" s="409"/>
      <c r="AI48" s="414"/>
      <c r="AJ48" s="240"/>
      <c r="AK48" s="240"/>
      <c r="AL48" s="241"/>
      <c r="AM48" s="241"/>
      <c r="AN48" s="416"/>
      <c r="AO48" s="411"/>
      <c r="AP48" s="411"/>
      <c r="AQ48" s="246"/>
      <c r="AR48" s="306"/>
    </row>
    <row r="49" spans="1:52" s="3" customFormat="1" ht="24.75" customHeight="1" x14ac:dyDescent="0.25">
      <c r="A49" s="91"/>
      <c r="B49" s="308"/>
      <c r="C49" s="389"/>
      <c r="D49" s="308"/>
      <c r="E49" s="386"/>
      <c r="F49" s="215"/>
      <c r="G49" s="396"/>
      <c r="H49" s="199"/>
      <c r="I49" s="216"/>
      <c r="J49" s="217"/>
      <c r="K49" s="217"/>
      <c r="L49" s="218"/>
      <c r="M49" s="215"/>
      <c r="N49" s="27" t="s">
        <v>53</v>
      </c>
      <c r="O49" s="187">
        <v>89664000</v>
      </c>
      <c r="P49" s="226">
        <v>89664000</v>
      </c>
      <c r="Q49" s="226"/>
      <c r="R49" s="75">
        <v>0</v>
      </c>
      <c r="S49" s="239"/>
      <c r="T49" s="114"/>
      <c r="U49" s="114"/>
      <c r="V49" s="114"/>
      <c r="W49" s="113"/>
      <c r="X49" s="114"/>
      <c r="Y49" s="114"/>
      <c r="Z49" s="114"/>
      <c r="AA49" s="114"/>
      <c r="AB49" s="114"/>
      <c r="AC49" s="114"/>
      <c r="AD49" s="240"/>
      <c r="AE49" s="243"/>
      <c r="AF49" s="247"/>
      <c r="AG49" s="247"/>
      <c r="AH49" s="409"/>
      <c r="AI49" s="414"/>
      <c r="AJ49" s="240"/>
      <c r="AK49" s="240"/>
      <c r="AL49" s="241"/>
      <c r="AM49" s="241"/>
      <c r="AN49" s="416"/>
      <c r="AO49" s="411"/>
      <c r="AP49" s="411"/>
      <c r="AQ49" s="246"/>
      <c r="AR49" s="306"/>
    </row>
    <row r="50" spans="1:52" s="3" customFormat="1" ht="37.5" customHeight="1" x14ac:dyDescent="0.25">
      <c r="A50" s="379">
        <v>225</v>
      </c>
      <c r="B50" s="308"/>
      <c r="C50" s="387" t="s">
        <v>203</v>
      </c>
      <c r="D50" s="308"/>
      <c r="E50" s="384">
        <v>50</v>
      </c>
      <c r="F50" s="200">
        <v>2</v>
      </c>
      <c r="G50" s="317">
        <v>0</v>
      </c>
      <c r="H50" s="199"/>
      <c r="I50" s="202" t="s">
        <v>198</v>
      </c>
      <c r="J50" s="203"/>
      <c r="K50" s="203"/>
      <c r="L50" s="204"/>
      <c r="M50" s="200">
        <v>16</v>
      </c>
      <c r="N50" s="27" t="s">
        <v>219</v>
      </c>
      <c r="O50" s="187">
        <v>42000000</v>
      </c>
      <c r="P50" s="226">
        <v>42000000</v>
      </c>
      <c r="Q50" s="226"/>
      <c r="R50" s="75">
        <v>0</v>
      </c>
      <c r="S50" s="239">
        <v>0</v>
      </c>
      <c r="T50" s="114"/>
      <c r="U50" s="114"/>
      <c r="V50" s="114"/>
      <c r="W50" s="113"/>
      <c r="X50" s="114"/>
      <c r="Y50" s="114"/>
      <c r="Z50" s="114"/>
      <c r="AA50" s="114"/>
      <c r="AB50" s="114"/>
      <c r="AC50" s="114"/>
      <c r="AD50" s="240" t="s">
        <v>224</v>
      </c>
      <c r="AE50" s="240" t="s">
        <v>178</v>
      </c>
      <c r="AF50" s="245">
        <v>1180</v>
      </c>
      <c r="AG50" s="245">
        <v>2464</v>
      </c>
      <c r="AH50" s="409">
        <f>AG50/AF50</f>
        <v>2.0881355932203389</v>
      </c>
      <c r="AI50" s="414" t="s">
        <v>213</v>
      </c>
      <c r="AJ50" s="240" t="s">
        <v>216</v>
      </c>
      <c r="AK50" s="241">
        <v>105000</v>
      </c>
      <c r="AL50" s="241">
        <v>200</v>
      </c>
      <c r="AM50" s="432">
        <f>AL50/AK50</f>
        <v>1.9047619047619048E-3</v>
      </c>
      <c r="AN50" s="416"/>
      <c r="AO50" s="411"/>
      <c r="AP50" s="411"/>
      <c r="AQ50" s="246"/>
      <c r="AR50" s="306"/>
    </row>
    <row r="51" spans="1:52" s="3" customFormat="1" ht="15" customHeight="1" x14ac:dyDescent="0.25">
      <c r="A51" s="380"/>
      <c r="B51" s="308"/>
      <c r="C51" s="388"/>
      <c r="D51" s="308"/>
      <c r="E51" s="385"/>
      <c r="F51" s="201"/>
      <c r="G51" s="318"/>
      <c r="H51" s="199"/>
      <c r="I51" s="205"/>
      <c r="J51" s="206"/>
      <c r="K51" s="206"/>
      <c r="L51" s="207"/>
      <c r="M51" s="201"/>
      <c r="N51" s="27" t="s">
        <v>217</v>
      </c>
      <c r="O51" s="187">
        <v>540000000</v>
      </c>
      <c r="P51" s="226">
        <v>540000000</v>
      </c>
      <c r="Q51" s="226"/>
      <c r="R51" s="75">
        <v>0</v>
      </c>
      <c r="S51" s="239"/>
      <c r="T51" s="74"/>
      <c r="U51" s="74"/>
      <c r="V51" s="74"/>
      <c r="W51" s="75"/>
      <c r="X51" s="74"/>
      <c r="Y51" s="74"/>
      <c r="Z51" s="74"/>
      <c r="AA51" s="74"/>
      <c r="AB51" s="74"/>
      <c r="AC51" s="74"/>
      <c r="AD51" s="240"/>
      <c r="AE51" s="240"/>
      <c r="AF51" s="246"/>
      <c r="AG51" s="246"/>
      <c r="AH51" s="409"/>
      <c r="AI51" s="414"/>
      <c r="AJ51" s="240"/>
      <c r="AK51" s="241"/>
      <c r="AL51" s="241"/>
      <c r="AM51" s="432"/>
      <c r="AN51" s="416"/>
      <c r="AO51" s="411"/>
      <c r="AP51" s="411"/>
      <c r="AQ51" s="246"/>
      <c r="AR51" s="306"/>
    </row>
    <row r="52" spans="1:52" s="3" customFormat="1" ht="15" customHeight="1" x14ac:dyDescent="0.25">
      <c r="A52" s="380"/>
      <c r="B52" s="308"/>
      <c r="C52" s="388"/>
      <c r="D52" s="308"/>
      <c r="E52" s="385"/>
      <c r="F52" s="201"/>
      <c r="G52" s="318"/>
      <c r="H52" s="199"/>
      <c r="I52" s="216"/>
      <c r="J52" s="217"/>
      <c r="K52" s="217"/>
      <c r="L52" s="218"/>
      <c r="M52" s="215"/>
      <c r="N52" s="27" t="s">
        <v>53</v>
      </c>
      <c r="O52" s="188">
        <v>0</v>
      </c>
      <c r="P52" s="219">
        <v>0</v>
      </c>
      <c r="Q52" s="219"/>
      <c r="R52" s="101">
        <v>0</v>
      </c>
      <c r="S52" s="239"/>
      <c r="T52" s="74"/>
      <c r="U52" s="74"/>
      <c r="V52" s="74"/>
      <c r="W52" s="75"/>
      <c r="X52" s="74"/>
      <c r="Y52" s="74"/>
      <c r="Z52" s="74"/>
      <c r="AA52" s="74"/>
      <c r="AB52" s="74"/>
      <c r="AC52" s="74"/>
      <c r="AD52" s="240"/>
      <c r="AE52" s="240"/>
      <c r="AF52" s="246"/>
      <c r="AG52" s="246"/>
      <c r="AH52" s="409"/>
      <c r="AI52" s="414"/>
      <c r="AJ52" s="240"/>
      <c r="AK52" s="241"/>
      <c r="AL52" s="241"/>
      <c r="AM52" s="432"/>
      <c r="AN52" s="416"/>
      <c r="AO52" s="411"/>
      <c r="AP52" s="411"/>
      <c r="AQ52" s="246"/>
      <c r="AR52" s="306"/>
    </row>
    <row r="53" spans="1:52" s="3" customFormat="1" ht="28.5" customHeight="1" x14ac:dyDescent="0.25">
      <c r="A53" s="380"/>
      <c r="B53" s="308"/>
      <c r="C53" s="388"/>
      <c r="D53" s="308"/>
      <c r="E53" s="385"/>
      <c r="F53" s="201"/>
      <c r="G53" s="318"/>
      <c r="H53" s="199"/>
      <c r="I53" s="202" t="s">
        <v>199</v>
      </c>
      <c r="J53" s="203"/>
      <c r="K53" s="203"/>
      <c r="L53" s="204"/>
      <c r="M53" s="200">
        <v>17</v>
      </c>
      <c r="N53" s="27" t="s">
        <v>219</v>
      </c>
      <c r="O53" s="189">
        <v>90000000</v>
      </c>
      <c r="P53" s="220">
        <v>90000000</v>
      </c>
      <c r="Q53" s="221"/>
      <c r="R53" s="75">
        <v>0</v>
      </c>
      <c r="S53" s="397">
        <v>0</v>
      </c>
      <c r="T53" s="74"/>
      <c r="U53" s="74"/>
      <c r="V53" s="74"/>
      <c r="W53" s="75"/>
      <c r="X53" s="74"/>
      <c r="Y53" s="74"/>
      <c r="Z53" s="74"/>
      <c r="AA53" s="74"/>
      <c r="AB53" s="74"/>
      <c r="AC53" s="74"/>
      <c r="AD53" s="240"/>
      <c r="AE53" s="240"/>
      <c r="AF53" s="247"/>
      <c r="AG53" s="247"/>
      <c r="AH53" s="409"/>
      <c r="AI53" s="414"/>
      <c r="AJ53" s="240"/>
      <c r="AK53" s="241"/>
      <c r="AL53" s="241"/>
      <c r="AM53" s="432"/>
      <c r="AN53" s="416"/>
      <c r="AO53" s="411"/>
      <c r="AP53" s="411"/>
      <c r="AQ53" s="246"/>
      <c r="AR53" s="306"/>
    </row>
    <row r="54" spans="1:52" s="3" customFormat="1" ht="15" customHeight="1" x14ac:dyDescent="0.25">
      <c r="A54" s="380"/>
      <c r="B54" s="308"/>
      <c r="C54" s="388"/>
      <c r="D54" s="308"/>
      <c r="E54" s="385"/>
      <c r="F54" s="201"/>
      <c r="G54" s="318"/>
      <c r="H54" s="199"/>
      <c r="I54" s="205"/>
      <c r="J54" s="206"/>
      <c r="K54" s="206"/>
      <c r="L54" s="207"/>
      <c r="M54" s="201"/>
      <c r="N54" s="27" t="s">
        <v>52</v>
      </c>
      <c r="O54" s="189"/>
      <c r="P54" s="220"/>
      <c r="Q54" s="221"/>
      <c r="R54" s="75"/>
      <c r="S54" s="398"/>
      <c r="T54" s="74"/>
      <c r="U54" s="74"/>
      <c r="V54" s="74"/>
      <c r="W54" s="75"/>
      <c r="X54" s="74"/>
      <c r="Y54" s="74"/>
      <c r="Z54" s="74"/>
      <c r="AA54" s="74"/>
      <c r="AB54" s="74"/>
      <c r="AC54" s="74"/>
      <c r="AD54" s="242" t="s">
        <v>238</v>
      </c>
      <c r="AE54" s="240"/>
      <c r="AF54" s="245">
        <v>3000</v>
      </c>
      <c r="AG54" s="245">
        <v>0</v>
      </c>
      <c r="AH54" s="248">
        <v>0</v>
      </c>
      <c r="AI54" s="414"/>
      <c r="AJ54" s="240"/>
      <c r="AK54" s="245">
        <v>50</v>
      </c>
      <c r="AL54" s="245">
        <v>6</v>
      </c>
      <c r="AM54" s="433">
        <f>AL54/AK54</f>
        <v>0.12</v>
      </c>
      <c r="AN54" s="416"/>
      <c r="AO54" s="411"/>
      <c r="AP54" s="411"/>
      <c r="AQ54" s="246"/>
      <c r="AR54" s="306"/>
    </row>
    <row r="55" spans="1:52" s="3" customFormat="1" ht="15" customHeight="1" x14ac:dyDescent="0.25">
      <c r="A55" s="380"/>
      <c r="B55" s="308"/>
      <c r="C55" s="388"/>
      <c r="D55" s="308"/>
      <c r="E55" s="385"/>
      <c r="F55" s="201"/>
      <c r="G55" s="318"/>
      <c r="H55" s="199"/>
      <c r="I55" s="216"/>
      <c r="J55" s="217"/>
      <c r="K55" s="217"/>
      <c r="L55" s="218"/>
      <c r="M55" s="215"/>
      <c r="N55" s="27" t="s">
        <v>53</v>
      </c>
      <c r="O55" s="189"/>
      <c r="P55" s="99"/>
      <c r="Q55" s="100"/>
      <c r="R55" s="26"/>
      <c r="S55" s="399"/>
      <c r="T55" s="74"/>
      <c r="U55" s="74"/>
      <c r="V55" s="74"/>
      <c r="W55" s="75"/>
      <c r="X55" s="74"/>
      <c r="Y55" s="74"/>
      <c r="Z55" s="74"/>
      <c r="AA55" s="74"/>
      <c r="AB55" s="74"/>
      <c r="AC55" s="74"/>
      <c r="AD55" s="243"/>
      <c r="AE55" s="240"/>
      <c r="AF55" s="246"/>
      <c r="AG55" s="246"/>
      <c r="AH55" s="249"/>
      <c r="AI55" s="414"/>
      <c r="AJ55" s="240"/>
      <c r="AK55" s="246"/>
      <c r="AL55" s="246"/>
      <c r="AM55" s="434"/>
      <c r="AN55" s="416"/>
      <c r="AO55" s="411"/>
      <c r="AP55" s="411"/>
      <c r="AQ55" s="246"/>
      <c r="AR55" s="306"/>
    </row>
    <row r="56" spans="1:52" s="3" customFormat="1" ht="15" customHeight="1" x14ac:dyDescent="0.25">
      <c r="A56" s="380"/>
      <c r="B56" s="308"/>
      <c r="C56" s="388"/>
      <c r="D56" s="308"/>
      <c r="E56" s="385"/>
      <c r="F56" s="201"/>
      <c r="G56" s="318"/>
      <c r="H56" s="199"/>
      <c r="I56" s="202" t="s">
        <v>200</v>
      </c>
      <c r="J56" s="203"/>
      <c r="K56" s="203"/>
      <c r="L56" s="204"/>
      <c r="M56" s="200">
        <v>2</v>
      </c>
      <c r="N56" s="27" t="s">
        <v>217</v>
      </c>
      <c r="O56" s="189">
        <v>0</v>
      </c>
      <c r="P56" s="422">
        <v>0</v>
      </c>
      <c r="Q56" s="423"/>
      <c r="R56" s="75">
        <v>0</v>
      </c>
      <c r="S56" s="397">
        <v>0</v>
      </c>
      <c r="T56" s="74"/>
      <c r="U56" s="74"/>
      <c r="V56" s="74"/>
      <c r="W56" s="75"/>
      <c r="X56" s="74"/>
      <c r="Y56" s="74"/>
      <c r="Z56" s="74"/>
      <c r="AA56" s="74"/>
      <c r="AB56" s="74"/>
      <c r="AC56" s="74"/>
      <c r="AD56" s="243"/>
      <c r="AE56" s="240"/>
      <c r="AF56" s="246"/>
      <c r="AG56" s="246"/>
      <c r="AH56" s="249"/>
      <c r="AI56" s="414"/>
      <c r="AJ56" s="240"/>
      <c r="AK56" s="246"/>
      <c r="AL56" s="246"/>
      <c r="AM56" s="434"/>
      <c r="AN56" s="416"/>
      <c r="AO56" s="411"/>
      <c r="AP56" s="411"/>
      <c r="AQ56" s="246"/>
      <c r="AR56" s="306"/>
    </row>
    <row r="57" spans="1:52" s="3" customFormat="1" ht="27" customHeight="1" x14ac:dyDescent="0.25">
      <c r="A57" s="380"/>
      <c r="B57" s="308"/>
      <c r="C57" s="388"/>
      <c r="D57" s="308"/>
      <c r="E57" s="385"/>
      <c r="F57" s="201"/>
      <c r="G57" s="318"/>
      <c r="H57" s="199"/>
      <c r="I57" s="205"/>
      <c r="J57" s="206"/>
      <c r="K57" s="206"/>
      <c r="L57" s="207"/>
      <c r="M57" s="201"/>
      <c r="N57" s="27" t="s">
        <v>218</v>
      </c>
      <c r="O57" s="189">
        <v>26431200</v>
      </c>
      <c r="P57" s="422">
        <v>26431200</v>
      </c>
      <c r="Q57" s="423"/>
      <c r="R57" s="75">
        <v>0</v>
      </c>
      <c r="S57" s="398"/>
      <c r="T57" s="74"/>
      <c r="U57" s="74"/>
      <c r="V57" s="74"/>
      <c r="W57" s="75"/>
      <c r="X57" s="74"/>
      <c r="Y57" s="74"/>
      <c r="Z57" s="74"/>
      <c r="AA57" s="74"/>
      <c r="AB57" s="74"/>
      <c r="AC57" s="74"/>
      <c r="AD57" s="243"/>
      <c r="AE57" s="240"/>
      <c r="AF57" s="246"/>
      <c r="AG57" s="246"/>
      <c r="AH57" s="249"/>
      <c r="AI57" s="414"/>
      <c r="AJ57" s="240"/>
      <c r="AK57" s="246"/>
      <c r="AL57" s="246"/>
      <c r="AM57" s="434"/>
      <c r="AN57" s="416"/>
      <c r="AO57" s="411"/>
      <c r="AP57" s="411"/>
      <c r="AQ57" s="246"/>
      <c r="AR57" s="306"/>
    </row>
    <row r="58" spans="1:52" s="3" customFormat="1" ht="15" customHeight="1" x14ac:dyDescent="0.25">
      <c r="A58" s="381"/>
      <c r="B58" s="308"/>
      <c r="C58" s="389"/>
      <c r="D58" s="308"/>
      <c r="E58" s="386"/>
      <c r="F58" s="215"/>
      <c r="G58" s="319"/>
      <c r="H58" s="199"/>
      <c r="I58" s="216"/>
      <c r="J58" s="217"/>
      <c r="K58" s="217"/>
      <c r="L58" s="218"/>
      <c r="M58" s="215"/>
      <c r="N58" s="27" t="s">
        <v>53</v>
      </c>
      <c r="O58" s="189">
        <v>81568800</v>
      </c>
      <c r="P58" s="422">
        <v>81568800</v>
      </c>
      <c r="Q58" s="423"/>
      <c r="R58" s="75">
        <v>0</v>
      </c>
      <c r="S58" s="399"/>
      <c r="T58" s="74"/>
      <c r="U58" s="74"/>
      <c r="V58" s="74"/>
      <c r="W58" s="75"/>
      <c r="X58" s="74"/>
      <c r="Y58" s="74"/>
      <c r="Z58" s="74"/>
      <c r="AA58" s="74"/>
      <c r="AB58" s="74"/>
      <c r="AC58" s="74"/>
      <c r="AD58" s="244"/>
      <c r="AE58" s="240"/>
      <c r="AF58" s="247"/>
      <c r="AG58" s="247"/>
      <c r="AH58" s="250"/>
      <c r="AI58" s="414"/>
      <c r="AJ58" s="240"/>
      <c r="AK58" s="247"/>
      <c r="AL58" s="247"/>
      <c r="AM58" s="435"/>
      <c r="AN58" s="416"/>
      <c r="AO58" s="411"/>
      <c r="AP58" s="411"/>
      <c r="AQ58" s="246"/>
      <c r="AR58" s="306"/>
    </row>
    <row r="59" spans="1:52" s="3" customFormat="1" ht="32.25" customHeight="1" x14ac:dyDescent="0.25">
      <c r="A59" s="382">
        <v>227</v>
      </c>
      <c r="B59" s="308"/>
      <c r="C59" s="384" t="s">
        <v>236</v>
      </c>
      <c r="D59" s="308"/>
      <c r="E59" s="384">
        <v>30</v>
      </c>
      <c r="F59" s="200">
        <v>0</v>
      </c>
      <c r="G59" s="317">
        <v>0</v>
      </c>
      <c r="H59" s="199"/>
      <c r="I59" s="202" t="s">
        <v>201</v>
      </c>
      <c r="J59" s="203"/>
      <c r="K59" s="203"/>
      <c r="L59" s="204"/>
      <c r="M59" s="200">
        <v>8</v>
      </c>
      <c r="N59" s="27" t="s">
        <v>218</v>
      </c>
      <c r="O59" s="94">
        <v>0</v>
      </c>
      <c r="P59" s="220">
        <v>0</v>
      </c>
      <c r="Q59" s="221"/>
      <c r="R59" s="75">
        <v>0</v>
      </c>
      <c r="S59" s="397">
        <v>0</v>
      </c>
      <c r="T59" s="74"/>
      <c r="U59" s="74"/>
      <c r="V59" s="74"/>
      <c r="W59" s="75"/>
      <c r="X59" s="74"/>
      <c r="Y59" s="74"/>
      <c r="Z59" s="74"/>
      <c r="AA59" s="74"/>
      <c r="AB59" s="74"/>
      <c r="AC59" s="74"/>
      <c r="AD59" s="240" t="s">
        <v>234</v>
      </c>
      <c r="AE59" s="243" t="s">
        <v>178</v>
      </c>
      <c r="AF59" s="241">
        <v>5</v>
      </c>
      <c r="AG59" s="245">
        <v>5</v>
      </c>
      <c r="AH59" s="248">
        <f>AF59/AG59</f>
        <v>1</v>
      </c>
      <c r="AI59" s="414" t="s">
        <v>214</v>
      </c>
      <c r="AJ59" s="242" t="s">
        <v>216</v>
      </c>
      <c r="AK59" s="245">
        <v>30</v>
      </c>
      <c r="AL59" s="245">
        <v>0</v>
      </c>
      <c r="AM59" s="245">
        <v>0</v>
      </c>
      <c r="AN59" s="416"/>
      <c r="AO59" s="411"/>
      <c r="AP59" s="411"/>
      <c r="AQ59" s="246"/>
      <c r="AR59" s="306"/>
    </row>
    <row r="60" spans="1:52" s="3" customFormat="1" ht="25.5" customHeight="1" x14ac:dyDescent="0.25">
      <c r="A60" s="382"/>
      <c r="B60" s="308"/>
      <c r="C60" s="385"/>
      <c r="D60" s="308"/>
      <c r="E60" s="385"/>
      <c r="F60" s="201"/>
      <c r="G60" s="318"/>
      <c r="H60" s="199"/>
      <c r="I60" s="205"/>
      <c r="J60" s="206"/>
      <c r="K60" s="206"/>
      <c r="L60" s="207"/>
      <c r="M60" s="201"/>
      <c r="N60" s="27" t="s">
        <v>217</v>
      </c>
      <c r="O60" s="103">
        <v>0</v>
      </c>
      <c r="P60" s="220">
        <v>0</v>
      </c>
      <c r="Q60" s="221"/>
      <c r="R60" s="75">
        <v>0</v>
      </c>
      <c r="S60" s="398"/>
      <c r="T60" s="74"/>
      <c r="U60" s="74"/>
      <c r="V60" s="74"/>
      <c r="W60" s="75"/>
      <c r="X60" s="74"/>
      <c r="Y60" s="74"/>
      <c r="Z60" s="74"/>
      <c r="AA60" s="74"/>
      <c r="AB60" s="74"/>
      <c r="AC60" s="74"/>
      <c r="AD60" s="240"/>
      <c r="AE60" s="243"/>
      <c r="AF60" s="241"/>
      <c r="AG60" s="246"/>
      <c r="AH60" s="250"/>
      <c r="AI60" s="414"/>
      <c r="AJ60" s="243"/>
      <c r="AK60" s="246"/>
      <c r="AL60" s="246"/>
      <c r="AM60" s="246"/>
      <c r="AN60" s="416"/>
      <c r="AO60" s="411"/>
      <c r="AP60" s="411"/>
      <c r="AQ60" s="246"/>
      <c r="AR60" s="306"/>
    </row>
    <row r="61" spans="1:52" s="3" customFormat="1" ht="58.5" customHeight="1" x14ac:dyDescent="0.25">
      <c r="A61" s="383"/>
      <c r="B61" s="308"/>
      <c r="C61" s="386"/>
      <c r="D61" s="308"/>
      <c r="E61" s="386"/>
      <c r="F61" s="215"/>
      <c r="G61" s="319"/>
      <c r="H61" s="199"/>
      <c r="I61" s="216"/>
      <c r="J61" s="217"/>
      <c r="K61" s="217"/>
      <c r="L61" s="218"/>
      <c r="M61" s="215"/>
      <c r="N61" s="27" t="s">
        <v>53</v>
      </c>
      <c r="O61" s="103">
        <v>60000000</v>
      </c>
      <c r="P61" s="220">
        <v>60000000</v>
      </c>
      <c r="Q61" s="221"/>
      <c r="R61" s="75">
        <v>22822878</v>
      </c>
      <c r="S61" s="399"/>
      <c r="T61" s="74" t="s">
        <v>280</v>
      </c>
      <c r="U61" s="112" t="s">
        <v>279</v>
      </c>
      <c r="V61" s="74"/>
      <c r="W61" s="110">
        <v>22822878</v>
      </c>
      <c r="X61" s="92" t="s">
        <v>281</v>
      </c>
      <c r="Y61" s="74"/>
      <c r="Z61" s="112" t="s">
        <v>256</v>
      </c>
      <c r="AA61" s="74" t="s">
        <v>282</v>
      </c>
      <c r="AB61" s="74" t="s">
        <v>216</v>
      </c>
      <c r="AC61" s="74">
        <v>5</v>
      </c>
      <c r="AD61" s="192" t="s">
        <v>225</v>
      </c>
      <c r="AE61" s="244"/>
      <c r="AF61" s="191">
        <v>30</v>
      </c>
      <c r="AG61" s="197">
        <v>0</v>
      </c>
      <c r="AH61" s="198">
        <v>0</v>
      </c>
      <c r="AI61" s="414"/>
      <c r="AJ61" s="244"/>
      <c r="AK61" s="247"/>
      <c r="AL61" s="247"/>
      <c r="AM61" s="247"/>
      <c r="AN61" s="417"/>
      <c r="AO61" s="412"/>
      <c r="AP61" s="412"/>
      <c r="AQ61" s="247"/>
      <c r="AR61" s="307"/>
    </row>
    <row r="62" spans="1:52" s="3" customFormat="1" x14ac:dyDescent="0.25">
      <c r="B62" s="28"/>
      <c r="C62" s="28"/>
      <c r="D62" s="28"/>
      <c r="E62" s="28"/>
      <c r="F62" s="28"/>
      <c r="G62" s="28"/>
      <c r="H62" s="28"/>
      <c r="I62" s="28"/>
      <c r="J62" s="28"/>
      <c r="K62" s="28"/>
      <c r="L62" s="28"/>
      <c r="M62" s="29"/>
      <c r="N62" s="28"/>
      <c r="O62" s="30">
        <f>SUM(O14:O61)</f>
        <v>1930801200</v>
      </c>
      <c r="P62" s="211">
        <f>SUM(P14:Q61)</f>
        <v>2080266400</v>
      </c>
      <c r="Q62" s="211"/>
      <c r="R62" s="30">
        <f>SUM(R14:R61)</f>
        <v>498422878</v>
      </c>
      <c r="S62" s="28"/>
      <c r="T62" s="28"/>
      <c r="U62" s="28"/>
      <c r="V62" s="28"/>
      <c r="W62" s="28"/>
      <c r="X62" s="28"/>
      <c r="Y62" s="31"/>
      <c r="Z62" s="31"/>
      <c r="AA62" s="31"/>
      <c r="AB62" s="31"/>
      <c r="AC62" s="31"/>
      <c r="AD62" s="32"/>
      <c r="AE62" s="32"/>
      <c r="AF62" s="32"/>
      <c r="AG62" s="32"/>
      <c r="AH62" s="32"/>
      <c r="AI62" s="32"/>
      <c r="AJ62" s="32"/>
      <c r="AK62" s="32"/>
      <c r="AL62" s="32"/>
      <c r="AM62" s="32"/>
      <c r="AN62" s="272"/>
      <c r="AO62" s="272"/>
      <c r="AP62" s="33"/>
      <c r="AQ62" s="32"/>
      <c r="AR62" s="32"/>
      <c r="AS62" s="32"/>
      <c r="AT62" s="32"/>
      <c r="AU62" s="32"/>
      <c r="AV62" s="32"/>
      <c r="AW62" s="32"/>
      <c r="AX62" s="32"/>
      <c r="AY62" s="32"/>
      <c r="AZ62" s="32"/>
    </row>
    <row r="63" spans="1:52" x14ac:dyDescent="0.15">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4"/>
      <c r="AE63" s="34"/>
      <c r="AF63" s="34"/>
      <c r="AG63" s="34"/>
      <c r="AH63" s="34"/>
      <c r="AI63" s="34"/>
      <c r="AJ63" s="34"/>
      <c r="AK63" s="34"/>
      <c r="AL63" s="34"/>
      <c r="AM63" s="34"/>
      <c r="AN63" s="35"/>
      <c r="AO63" s="35"/>
      <c r="AP63" s="35"/>
      <c r="AQ63" s="34"/>
      <c r="AR63" s="34"/>
      <c r="AS63" s="34"/>
      <c r="AT63" s="34"/>
      <c r="AU63" s="34"/>
      <c r="AV63" s="34"/>
      <c r="AW63" s="34"/>
      <c r="AX63" s="34"/>
      <c r="AY63" s="34"/>
      <c r="AZ63" s="34"/>
    </row>
    <row r="64" spans="1:52" s="37" customFormat="1" x14ac:dyDescent="0.15">
      <c r="A64" s="273" t="s">
        <v>54</v>
      </c>
      <c r="B64" s="279" t="s">
        <v>55</v>
      </c>
      <c r="C64" s="251"/>
      <c r="D64" s="252"/>
      <c r="E64" s="253"/>
      <c r="F64" s="274" t="s">
        <v>56</v>
      </c>
      <c r="G64" s="282" t="s">
        <v>55</v>
      </c>
      <c r="H64" s="283"/>
      <c r="I64" s="260"/>
      <c r="J64" s="261"/>
      <c r="K64" s="262"/>
      <c r="L64" s="273" t="s">
        <v>57</v>
      </c>
      <c r="M64" s="231" t="s">
        <v>55</v>
      </c>
      <c r="N64" s="260"/>
      <c r="O64" s="261"/>
      <c r="P64" s="262"/>
      <c r="Q64" s="275" t="s">
        <v>58</v>
      </c>
      <c r="R64" s="235" t="s">
        <v>59</v>
      </c>
      <c r="S64" s="238" t="s">
        <v>60</v>
      </c>
      <c r="T64" s="238"/>
      <c r="U64" s="238"/>
      <c r="AD64" s="38"/>
      <c r="AE64" s="38"/>
      <c r="AF64" s="38"/>
      <c r="AG64" s="38"/>
      <c r="AH64" s="38"/>
      <c r="AI64" s="38"/>
      <c r="AJ64" s="38"/>
      <c r="AP64" s="39"/>
      <c r="AQ64" s="39"/>
    </row>
    <row r="65" spans="1:43" s="37" customFormat="1" x14ac:dyDescent="0.15">
      <c r="A65" s="273"/>
      <c r="B65" s="280"/>
      <c r="C65" s="254"/>
      <c r="D65" s="255"/>
      <c r="E65" s="256"/>
      <c r="F65" s="274"/>
      <c r="G65" s="284"/>
      <c r="H65" s="285"/>
      <c r="I65" s="263"/>
      <c r="J65" s="264"/>
      <c r="K65" s="265"/>
      <c r="L65" s="273"/>
      <c r="M65" s="231"/>
      <c r="N65" s="263"/>
      <c r="O65" s="264"/>
      <c r="P65" s="265"/>
      <c r="Q65" s="276"/>
      <c r="R65" s="236"/>
      <c r="S65" s="238"/>
      <c r="T65" s="238"/>
      <c r="U65" s="238"/>
      <c r="AD65" s="38"/>
      <c r="AE65" s="38"/>
      <c r="AF65" s="38"/>
      <c r="AG65" s="38"/>
      <c r="AH65" s="38"/>
      <c r="AI65" s="38"/>
      <c r="AJ65" s="38"/>
      <c r="AP65" s="39"/>
      <c r="AQ65" s="39"/>
    </row>
    <row r="66" spans="1:43" s="37" customFormat="1" x14ac:dyDescent="0.15">
      <c r="A66" s="273"/>
      <c r="B66" s="280"/>
      <c r="C66" s="254"/>
      <c r="D66" s="255"/>
      <c r="E66" s="256"/>
      <c r="F66" s="274"/>
      <c r="G66" s="284"/>
      <c r="H66" s="285"/>
      <c r="I66" s="263"/>
      <c r="J66" s="264"/>
      <c r="K66" s="265"/>
      <c r="L66" s="273"/>
      <c r="M66" s="231"/>
      <c r="N66" s="263"/>
      <c r="O66" s="264"/>
      <c r="P66" s="265"/>
      <c r="Q66" s="276"/>
      <c r="R66" s="236"/>
      <c r="S66" s="238"/>
      <c r="T66" s="238"/>
      <c r="U66" s="238"/>
      <c r="AD66" s="38"/>
      <c r="AE66" s="38"/>
      <c r="AF66" s="38"/>
      <c r="AG66" s="38"/>
      <c r="AH66" s="38"/>
      <c r="AI66" s="38"/>
      <c r="AJ66" s="38"/>
      <c r="AP66" s="39"/>
      <c r="AQ66" s="39"/>
    </row>
    <row r="67" spans="1:43" s="37" customFormat="1" x14ac:dyDescent="0.15">
      <c r="A67" s="273"/>
      <c r="B67" s="281"/>
      <c r="C67" s="257"/>
      <c r="D67" s="258"/>
      <c r="E67" s="259"/>
      <c r="F67" s="274"/>
      <c r="G67" s="286"/>
      <c r="H67" s="287"/>
      <c r="I67" s="266"/>
      <c r="J67" s="267"/>
      <c r="K67" s="268"/>
      <c r="L67" s="273"/>
      <c r="M67" s="231"/>
      <c r="N67" s="263"/>
      <c r="O67" s="264"/>
      <c r="P67" s="265"/>
      <c r="Q67" s="276"/>
      <c r="R67" s="236"/>
      <c r="S67" s="238"/>
      <c r="T67" s="238"/>
      <c r="U67" s="238"/>
      <c r="AD67" s="38"/>
      <c r="AE67" s="38"/>
      <c r="AF67" s="38"/>
      <c r="AG67" s="38"/>
      <c r="AH67" s="38"/>
      <c r="AI67" s="38"/>
      <c r="AJ67" s="38"/>
      <c r="AP67" s="39"/>
      <c r="AQ67" s="39"/>
    </row>
    <row r="68" spans="1:43" s="37" customFormat="1" ht="26.25" customHeight="1" x14ac:dyDescent="0.15">
      <c r="A68" s="273"/>
      <c r="B68" s="36" t="s">
        <v>61</v>
      </c>
      <c r="C68" s="288" t="s">
        <v>227</v>
      </c>
      <c r="D68" s="289"/>
      <c r="E68" s="290"/>
      <c r="F68" s="274"/>
      <c r="G68" s="231" t="s">
        <v>61</v>
      </c>
      <c r="H68" s="231"/>
      <c r="I68" s="222" t="s">
        <v>230</v>
      </c>
      <c r="J68" s="223"/>
      <c r="K68" s="224"/>
      <c r="L68" s="273"/>
      <c r="M68" s="231"/>
      <c r="N68" s="263"/>
      <c r="O68" s="264"/>
      <c r="P68" s="265"/>
      <c r="Q68" s="276"/>
      <c r="R68" s="236"/>
      <c r="S68" s="238"/>
      <c r="T68" s="238"/>
      <c r="U68" s="238"/>
      <c r="AD68" s="230"/>
      <c r="AE68" s="230"/>
      <c r="AF68" s="230"/>
      <c r="AG68" s="230"/>
      <c r="AH68" s="230"/>
      <c r="AI68" s="230"/>
      <c r="AJ68" s="230"/>
      <c r="AP68" s="39"/>
      <c r="AQ68" s="39"/>
    </row>
    <row r="69" spans="1:43" s="37" customFormat="1" x14ac:dyDescent="0.15">
      <c r="A69" s="273"/>
      <c r="B69" s="36" t="s">
        <v>62</v>
      </c>
      <c r="C69" s="291">
        <v>3213580733</v>
      </c>
      <c r="D69" s="292"/>
      <c r="E69" s="293"/>
      <c r="F69" s="274"/>
      <c r="G69" s="231" t="s">
        <v>62</v>
      </c>
      <c r="H69" s="231"/>
      <c r="I69" s="212">
        <v>3144425031</v>
      </c>
      <c r="J69" s="209"/>
      <c r="K69" s="210"/>
      <c r="L69" s="273"/>
      <c r="M69" s="231"/>
      <c r="N69" s="266"/>
      <c r="O69" s="267"/>
      <c r="P69" s="268"/>
      <c r="Q69" s="276"/>
      <c r="R69" s="236"/>
      <c r="S69" s="238"/>
      <c r="T69" s="238"/>
      <c r="U69" s="238"/>
      <c r="AD69" s="230"/>
      <c r="AE69" s="230"/>
      <c r="AF69" s="230"/>
      <c r="AG69" s="230"/>
      <c r="AH69" s="230"/>
      <c r="AI69" s="230"/>
      <c r="AJ69" s="230"/>
      <c r="AP69" s="39"/>
      <c r="AQ69" s="39"/>
    </row>
    <row r="70" spans="1:43" s="37" customFormat="1" ht="15" x14ac:dyDescent="0.25">
      <c r="A70" s="273"/>
      <c r="B70" s="36" t="s">
        <v>63</v>
      </c>
      <c r="C70" s="294" t="s">
        <v>228</v>
      </c>
      <c r="D70" s="292"/>
      <c r="E70" s="293"/>
      <c r="F70" s="274"/>
      <c r="G70" s="231" t="s">
        <v>63</v>
      </c>
      <c r="H70" s="231"/>
      <c r="I70" s="232" t="s">
        <v>231</v>
      </c>
      <c r="J70" s="233"/>
      <c r="K70" s="234"/>
      <c r="L70" s="273"/>
      <c r="M70" s="36" t="s">
        <v>64</v>
      </c>
      <c r="N70" s="269" t="s">
        <v>368</v>
      </c>
      <c r="O70" s="270"/>
      <c r="P70" s="271"/>
      <c r="Q70" s="276"/>
      <c r="R70" s="237"/>
      <c r="S70" s="238"/>
      <c r="T70" s="238"/>
      <c r="U70" s="238"/>
      <c r="AD70" s="230"/>
      <c r="AE70" s="230"/>
      <c r="AF70" s="230"/>
      <c r="AG70" s="230"/>
      <c r="AH70" s="230"/>
      <c r="AI70" s="230"/>
      <c r="AJ70" s="230"/>
    </row>
    <row r="71" spans="1:43" s="37" customFormat="1" x14ac:dyDescent="0.15">
      <c r="A71" s="273"/>
      <c r="B71" s="36" t="s">
        <v>65</v>
      </c>
      <c r="C71" s="291" t="s">
        <v>229</v>
      </c>
      <c r="D71" s="292"/>
      <c r="E71" s="293"/>
      <c r="F71" s="274"/>
      <c r="G71" s="231" t="s">
        <v>65</v>
      </c>
      <c r="H71" s="231"/>
      <c r="I71" s="212" t="s">
        <v>232</v>
      </c>
      <c r="J71" s="209"/>
      <c r="K71" s="210"/>
      <c r="L71" s="273"/>
      <c r="M71" s="36" t="s">
        <v>66</v>
      </c>
      <c r="N71" s="212" t="s">
        <v>73</v>
      </c>
      <c r="O71" s="209"/>
      <c r="P71" s="210"/>
      <c r="Q71" s="276"/>
      <c r="R71" s="40" t="s">
        <v>67</v>
      </c>
      <c r="S71" s="41"/>
      <c r="T71" s="42" t="s">
        <v>68</v>
      </c>
      <c r="U71" s="41"/>
      <c r="AD71" s="230"/>
      <c r="AE71" s="230"/>
      <c r="AF71" s="230"/>
      <c r="AG71" s="230"/>
      <c r="AH71" s="230"/>
      <c r="AI71" s="230"/>
      <c r="AJ71" s="230"/>
    </row>
    <row r="72" spans="1:43" s="37" customFormat="1" x14ac:dyDescent="0.15">
      <c r="A72" s="273"/>
      <c r="B72" s="36" t="s">
        <v>69</v>
      </c>
      <c r="C72" s="295">
        <v>44426</v>
      </c>
      <c r="D72" s="292"/>
      <c r="E72" s="293"/>
      <c r="F72" s="274"/>
      <c r="G72" s="231" t="s">
        <v>69</v>
      </c>
      <c r="H72" s="231"/>
      <c r="I72" s="208">
        <v>44426</v>
      </c>
      <c r="J72" s="209"/>
      <c r="K72" s="210"/>
      <c r="L72" s="273"/>
      <c r="M72" s="36" t="s">
        <v>70</v>
      </c>
      <c r="N72" s="208">
        <v>44426</v>
      </c>
      <c r="O72" s="213"/>
      <c r="P72" s="214"/>
      <c r="Q72" s="277"/>
      <c r="R72" s="43" t="s">
        <v>71</v>
      </c>
      <c r="S72" s="41"/>
      <c r="T72" s="42" t="s">
        <v>72</v>
      </c>
      <c r="U72" s="41"/>
      <c r="AD72" s="230"/>
      <c r="AE72" s="230"/>
      <c r="AF72" s="230"/>
      <c r="AG72" s="230"/>
      <c r="AH72" s="230"/>
      <c r="AI72" s="230"/>
      <c r="AJ72" s="230"/>
      <c r="AK72" s="44"/>
      <c r="AL72" s="278"/>
      <c r="AM72" s="278"/>
      <c r="AN72" s="45"/>
    </row>
  </sheetData>
  <sheetProtection algorithmName="SHA-512" hashValue="y9gQb+0oS2sk6Gj8J8t06mVk1gzlIqkRF6KLJ8Jwnb7Z8ZkeCIcpwH6qvpFhX8hB1lb3ZiPgDM0TUAMiax3Dyw==" saltValue="qk9DqVn9WbPp3M6JCH/3aw==" spinCount="100000" sheet="1" formatCells="0" formatColumns="0" formatRows="0" insertColumns="0" insertRows="0" insertHyperlinks="0" deleteColumns="0" deleteRows="0" sort="0" autoFilter="0" pivotTables="0"/>
  <mergeCells count="222">
    <mergeCell ref="AK50:AK53"/>
    <mergeCell ref="AL50:AL53"/>
    <mergeCell ref="AM50:AM53"/>
    <mergeCell ref="AK54:AK58"/>
    <mergeCell ref="AL54:AL58"/>
    <mergeCell ref="AM54:AM58"/>
    <mergeCell ref="AI45:AI49"/>
    <mergeCell ref="AJ45:AJ49"/>
    <mergeCell ref="AK15:AK44"/>
    <mergeCell ref="AL15:AL44"/>
    <mergeCell ref="AK45:AK49"/>
    <mergeCell ref="AL45:AL49"/>
    <mergeCell ref="AM15:AM43"/>
    <mergeCell ref="AM45:AM49"/>
    <mergeCell ref="AJ15:AJ44"/>
    <mergeCell ref="AH59:AH60"/>
    <mergeCell ref="R15:R39"/>
    <mergeCell ref="P56:Q56"/>
    <mergeCell ref="P57:Q57"/>
    <mergeCell ref="P58:Q58"/>
    <mergeCell ref="S53:S55"/>
    <mergeCell ref="S56:S58"/>
    <mergeCell ref="P40:Q43"/>
    <mergeCell ref="R40:R43"/>
    <mergeCell ref="AG54:AG58"/>
    <mergeCell ref="AG45:AG49"/>
    <mergeCell ref="AD50:AD53"/>
    <mergeCell ref="AF50:AF53"/>
    <mergeCell ref="S40:S43"/>
    <mergeCell ref="S15:S39"/>
    <mergeCell ref="P53:Q53"/>
    <mergeCell ref="P54:Q54"/>
    <mergeCell ref="V4:V5"/>
    <mergeCell ref="V7:V8"/>
    <mergeCell ref="I53:L55"/>
    <mergeCell ref="I56:L58"/>
    <mergeCell ref="M53:M55"/>
    <mergeCell ref="M56:M58"/>
    <mergeCell ref="F14:F49"/>
    <mergeCell ref="F50:F58"/>
    <mergeCell ref="G14:G49"/>
    <mergeCell ref="G50:G58"/>
    <mergeCell ref="T6:T8"/>
    <mergeCell ref="U6:U8"/>
    <mergeCell ref="P50:Q50"/>
    <mergeCell ref="P51:Q51"/>
    <mergeCell ref="H11:H12"/>
    <mergeCell ref="I11:L12"/>
    <mergeCell ref="M11:M12"/>
    <mergeCell ref="O15:O39"/>
    <mergeCell ref="P15:Q39"/>
    <mergeCell ref="A14:A48"/>
    <mergeCell ref="A50:A58"/>
    <mergeCell ref="A59:A61"/>
    <mergeCell ref="C59:C61"/>
    <mergeCell ref="C50:C58"/>
    <mergeCell ref="C14:C49"/>
    <mergeCell ref="E14:E49"/>
    <mergeCell ref="E50:E58"/>
    <mergeCell ref="E59:E61"/>
    <mergeCell ref="AR3:AV3"/>
    <mergeCell ref="AP4:AQ4"/>
    <mergeCell ref="A2:V2"/>
    <mergeCell ref="AO2:AQ3"/>
    <mergeCell ref="A3:B8"/>
    <mergeCell ref="C3:E8"/>
    <mergeCell ref="F3:H4"/>
    <mergeCell ref="I3:J8"/>
    <mergeCell ref="K3:M8"/>
    <mergeCell ref="N3:N5"/>
    <mergeCell ref="O3:P5"/>
    <mergeCell ref="Q3:Q5"/>
    <mergeCell ref="F5:H6"/>
    <mergeCell ref="AP5:AQ5"/>
    <mergeCell ref="N6:N8"/>
    <mergeCell ref="O6:P8"/>
    <mergeCell ref="Q6:Q8"/>
    <mergeCell ref="R6:S8"/>
    <mergeCell ref="AP6:AQ6"/>
    <mergeCell ref="F7:F8"/>
    <mergeCell ref="R3:S5"/>
    <mergeCell ref="T3:U5"/>
    <mergeCell ref="AD3:AE3"/>
    <mergeCell ref="AF3:AG3"/>
    <mergeCell ref="AJ3:AK3"/>
    <mergeCell ref="G7:H8"/>
    <mergeCell ref="AP7:AQ7"/>
    <mergeCell ref="AP8:AQ8"/>
    <mergeCell ref="A10:A12"/>
    <mergeCell ref="B10:H10"/>
    <mergeCell ref="I10:S10"/>
    <mergeCell ref="T10:AC10"/>
    <mergeCell ref="AD10:AM10"/>
    <mergeCell ref="AN10:AN12"/>
    <mergeCell ref="Z11:Z12"/>
    <mergeCell ref="N11:N12"/>
    <mergeCell ref="O11:O12"/>
    <mergeCell ref="P11:Q12"/>
    <mergeCell ref="R11:R12"/>
    <mergeCell ref="S11:S12"/>
    <mergeCell ref="T11:T12"/>
    <mergeCell ref="AO10:AR10"/>
    <mergeCell ref="B11:B12"/>
    <mergeCell ref="C11:C12"/>
    <mergeCell ref="D11:D12"/>
    <mergeCell ref="E11:E12"/>
    <mergeCell ref="F11:F12"/>
    <mergeCell ref="G11:G12"/>
    <mergeCell ref="B14:B61"/>
    <mergeCell ref="D14:D61"/>
    <mergeCell ref="AA11:AC11"/>
    <mergeCell ref="AD11:AH11"/>
    <mergeCell ref="U11:U12"/>
    <mergeCell ref="V11:V12"/>
    <mergeCell ref="W11:W12"/>
    <mergeCell ref="X11:X12"/>
    <mergeCell ref="Y11:Y12"/>
    <mergeCell ref="I44:L46"/>
    <mergeCell ref="M44:M46"/>
    <mergeCell ref="P44:Q44"/>
    <mergeCell ref="P46:Q46"/>
    <mergeCell ref="P47:Q47"/>
    <mergeCell ref="P14:Q14"/>
    <mergeCell ref="G59:G61"/>
    <mergeCell ref="F59:F61"/>
    <mergeCell ref="AE14:AE49"/>
    <mergeCell ref="AE50:AE58"/>
    <mergeCell ref="AE59:AE61"/>
    <mergeCell ref="S59:S61"/>
    <mergeCell ref="AH15:AH44"/>
    <mergeCell ref="AH45:AH49"/>
    <mergeCell ref="AG50:AG53"/>
    <mergeCell ref="AD71:AJ71"/>
    <mergeCell ref="G72:H72"/>
    <mergeCell ref="AD72:AJ72"/>
    <mergeCell ref="AR11:AR12"/>
    <mergeCell ref="I13:L13"/>
    <mergeCell ref="P13:Q13"/>
    <mergeCell ref="AI11:AM11"/>
    <mergeCell ref="AO11:AO12"/>
    <mergeCell ref="AP11:AP12"/>
    <mergeCell ref="AQ11:AQ12"/>
    <mergeCell ref="AR14:AR61"/>
    <mergeCell ref="AH50:AH53"/>
    <mergeCell ref="AP14:AP61"/>
    <mergeCell ref="AQ14:AQ61"/>
    <mergeCell ref="AK59:AK61"/>
    <mergeCell ref="AL59:AL61"/>
    <mergeCell ref="AM59:AM61"/>
    <mergeCell ref="AI50:AI58"/>
    <mergeCell ref="AI59:AI61"/>
    <mergeCell ref="AJ50:AJ58"/>
    <mergeCell ref="AJ59:AJ61"/>
    <mergeCell ref="AN14:AN61"/>
    <mergeCell ref="AO14:AO61"/>
    <mergeCell ref="AI15:AI44"/>
    <mergeCell ref="AG14:AG44"/>
    <mergeCell ref="AH54:AH58"/>
    <mergeCell ref="AG59:AG60"/>
    <mergeCell ref="C64:E67"/>
    <mergeCell ref="N64:P69"/>
    <mergeCell ref="N70:P70"/>
    <mergeCell ref="AN62:AO62"/>
    <mergeCell ref="A64:A72"/>
    <mergeCell ref="F64:F72"/>
    <mergeCell ref="L64:L72"/>
    <mergeCell ref="M64:M69"/>
    <mergeCell ref="Q64:Q72"/>
    <mergeCell ref="AL72:AM72"/>
    <mergeCell ref="B64:B67"/>
    <mergeCell ref="G64:H67"/>
    <mergeCell ref="I64:K67"/>
    <mergeCell ref="C68:E68"/>
    <mergeCell ref="C69:E69"/>
    <mergeCell ref="C70:E70"/>
    <mergeCell ref="C71:E71"/>
    <mergeCell ref="C72:E72"/>
    <mergeCell ref="AD70:AJ70"/>
    <mergeCell ref="G71:H71"/>
    <mergeCell ref="I71:K71"/>
    <mergeCell ref="S44:S46"/>
    <mergeCell ref="S47:S49"/>
    <mergeCell ref="S50:S52"/>
    <mergeCell ref="AD59:AD60"/>
    <mergeCell ref="AF59:AF60"/>
    <mergeCell ref="AD54:AD58"/>
    <mergeCell ref="AF54:AF58"/>
    <mergeCell ref="AD14:AD44"/>
    <mergeCell ref="AD45:AD49"/>
    <mergeCell ref="AF14:AF44"/>
    <mergeCell ref="AF45:AF49"/>
    <mergeCell ref="AD68:AJ68"/>
    <mergeCell ref="G69:H69"/>
    <mergeCell ref="I69:K69"/>
    <mergeCell ref="AD69:AJ69"/>
    <mergeCell ref="G70:H70"/>
    <mergeCell ref="I70:K70"/>
    <mergeCell ref="R64:R70"/>
    <mergeCell ref="S64:U70"/>
    <mergeCell ref="G68:H68"/>
    <mergeCell ref="H14:H61"/>
    <mergeCell ref="M14:M43"/>
    <mergeCell ref="I14:L43"/>
    <mergeCell ref="I72:K72"/>
    <mergeCell ref="P62:Q62"/>
    <mergeCell ref="N71:P71"/>
    <mergeCell ref="N72:P72"/>
    <mergeCell ref="M47:M49"/>
    <mergeCell ref="I47:L49"/>
    <mergeCell ref="I50:L52"/>
    <mergeCell ref="I59:L61"/>
    <mergeCell ref="M50:M52"/>
    <mergeCell ref="P52:Q52"/>
    <mergeCell ref="P59:Q59"/>
    <mergeCell ref="P60:Q60"/>
    <mergeCell ref="P61:Q61"/>
    <mergeCell ref="M59:M61"/>
    <mergeCell ref="I68:K68"/>
    <mergeCell ref="P45:Q45"/>
    <mergeCell ref="P48:Q48"/>
    <mergeCell ref="P49:Q49"/>
    <mergeCell ref="O40:O43"/>
  </mergeCells>
  <hyperlinks>
    <hyperlink ref="C70" r:id="rId1"/>
    <hyperlink ref="I70" r:id="rId2"/>
  </hyperlinks>
  <pageMargins left="1.1811023622047245" right="0.39370078740157483" top="1.5748031496062993" bottom="0.59055118110236227" header="0.59055118110236227" footer="0.39370078740157483"/>
  <pageSetup paperSize="5" scale="21" orientation="landscape" r:id="rId3"/>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SIG:28-05-2020&amp;"-,Normal"   </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C17"/>
  <sheetViews>
    <sheetView showGridLines="0" topLeftCell="A14" zoomScaleNormal="100" zoomScalePageLayoutView="90" workbookViewId="0">
      <selection activeCell="E16" sqref="E16"/>
    </sheetView>
  </sheetViews>
  <sheetFormatPr baseColWidth="10" defaultRowHeight="12" x14ac:dyDescent="0.2"/>
  <cols>
    <col min="1" max="24" width="5.7109375" style="47" customWidth="1"/>
    <col min="25" max="26" width="8.85546875" style="47" customWidth="1"/>
    <col min="27" max="27" width="13.42578125" style="47" customWidth="1"/>
    <col min="28" max="28" width="10.7109375" style="47" customWidth="1"/>
    <col min="29" max="29" width="9.42578125" style="47" customWidth="1"/>
    <col min="30" max="16384" width="11.42578125" style="47"/>
  </cols>
  <sheetData>
    <row r="1" spans="1:29" ht="12.75" x14ac:dyDescent="0.2">
      <c r="A1" s="441" t="s">
        <v>187</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6"/>
      <c r="AC1" s="46"/>
    </row>
    <row r="2" spans="1:29" x14ac:dyDescent="0.2">
      <c r="A2" s="89"/>
      <c r="B2" s="89"/>
      <c r="C2" s="89"/>
      <c r="D2" s="89"/>
      <c r="E2" s="89"/>
      <c r="F2" s="89"/>
      <c r="G2" s="89"/>
      <c r="H2" s="89"/>
      <c r="I2" s="89"/>
      <c r="J2" s="89"/>
      <c r="K2" s="89"/>
      <c r="L2" s="89"/>
      <c r="M2" s="89"/>
      <c r="N2" s="89"/>
      <c r="O2" s="89"/>
      <c r="P2" s="89"/>
      <c r="Q2" s="89"/>
      <c r="R2" s="89"/>
      <c r="S2" s="89"/>
      <c r="T2" s="89"/>
      <c r="U2" s="89"/>
      <c r="V2" s="90"/>
      <c r="W2" s="90"/>
      <c r="X2" s="90"/>
      <c r="Y2" s="90"/>
      <c r="Z2" s="48"/>
      <c r="AA2" s="49"/>
      <c r="AB2" s="46"/>
      <c r="AC2" s="46"/>
    </row>
    <row r="3" spans="1:29" ht="41.25" customHeight="1" x14ac:dyDescent="0.2">
      <c r="A3" s="440" t="s">
        <v>74</v>
      </c>
      <c r="B3" s="440"/>
      <c r="C3" s="442" t="s">
        <v>189</v>
      </c>
      <c r="D3" s="442"/>
      <c r="E3" s="442"/>
      <c r="F3" s="442"/>
      <c r="G3" s="442"/>
      <c r="H3" s="442"/>
      <c r="I3" s="442"/>
      <c r="J3" s="440" t="s">
        <v>75</v>
      </c>
      <c r="K3" s="440"/>
      <c r="L3" s="443" t="s">
        <v>190</v>
      </c>
      <c r="M3" s="443"/>
      <c r="N3" s="443"/>
      <c r="O3" s="444"/>
      <c r="P3" s="444"/>
      <c r="Q3" s="444"/>
      <c r="R3" s="444"/>
      <c r="S3" s="444"/>
      <c r="T3" s="440" t="s">
        <v>76</v>
      </c>
      <c r="U3" s="440"/>
      <c r="V3" s="445" t="str">
        <f>+'[1]Seg Proy Inv Acumulado'!G7</f>
        <v>I TRIMESTRE</v>
      </c>
      <c r="W3" s="445"/>
      <c r="X3" s="445"/>
      <c r="Y3" s="445"/>
      <c r="Z3" s="445"/>
      <c r="AA3" s="445"/>
    </row>
    <row r="4" spans="1:29" x14ac:dyDescent="0.2">
      <c r="A4" s="60"/>
      <c r="B4" s="60"/>
      <c r="C4" s="60"/>
      <c r="D4" s="61"/>
      <c r="E4" s="61"/>
      <c r="F4" s="60"/>
      <c r="G4" s="60"/>
      <c r="H4" s="60"/>
      <c r="I4" s="60"/>
      <c r="J4" s="60"/>
      <c r="K4" s="60"/>
      <c r="L4" s="61"/>
      <c r="M4" s="61"/>
      <c r="N4" s="61"/>
      <c r="O4" s="61"/>
      <c r="P4" s="61"/>
      <c r="Q4" s="61"/>
      <c r="R4" s="61"/>
      <c r="S4" s="62"/>
      <c r="T4" s="62"/>
      <c r="U4" s="62"/>
      <c r="V4" s="61"/>
      <c r="W4" s="61"/>
      <c r="X4" s="60"/>
      <c r="Y4" s="63"/>
      <c r="Z4" s="54"/>
      <c r="AA4" s="55"/>
    </row>
    <row r="5" spans="1:29" ht="12" customHeight="1" x14ac:dyDescent="0.2">
      <c r="A5" s="440" t="s">
        <v>179</v>
      </c>
      <c r="B5" s="440"/>
      <c r="C5" s="440"/>
      <c r="D5" s="440"/>
      <c r="E5" s="446">
        <v>130227</v>
      </c>
      <c r="F5" s="446"/>
      <c r="G5" s="446"/>
      <c r="H5" s="446"/>
      <c r="I5" s="446"/>
      <c r="J5" s="440" t="s">
        <v>180</v>
      </c>
      <c r="K5" s="440"/>
      <c r="L5" s="440"/>
      <c r="M5" s="440"/>
      <c r="N5" s="440"/>
      <c r="O5" s="447" t="s">
        <v>181</v>
      </c>
      <c r="P5" s="447"/>
      <c r="Q5" s="445">
        <v>0</v>
      </c>
      <c r="R5" s="445"/>
      <c r="S5" s="445"/>
      <c r="T5" s="447" t="s">
        <v>181</v>
      </c>
      <c r="U5" s="447"/>
      <c r="V5" s="445">
        <v>0</v>
      </c>
      <c r="W5" s="445"/>
      <c r="X5" s="445"/>
      <c r="Y5" s="448" t="s">
        <v>105</v>
      </c>
      <c r="Z5" s="449"/>
      <c r="AA5" s="450">
        <f>+Z15/E5</f>
        <v>1.8920807513034932E-2</v>
      </c>
    </row>
    <row r="6" spans="1:29" ht="12" customHeight="1" x14ac:dyDescent="0.2">
      <c r="A6" s="440"/>
      <c r="B6" s="440"/>
      <c r="C6" s="440"/>
      <c r="D6" s="440"/>
      <c r="E6" s="446"/>
      <c r="F6" s="446"/>
      <c r="G6" s="446"/>
      <c r="H6" s="446"/>
      <c r="I6" s="446"/>
      <c r="J6" s="440"/>
      <c r="K6" s="440"/>
      <c r="L6" s="440"/>
      <c r="M6" s="440"/>
      <c r="N6" s="440"/>
      <c r="O6" s="447"/>
      <c r="P6" s="447"/>
      <c r="Q6" s="445"/>
      <c r="R6" s="445"/>
      <c r="S6" s="445"/>
      <c r="T6" s="447"/>
      <c r="U6" s="447"/>
      <c r="V6" s="445"/>
      <c r="W6" s="445"/>
      <c r="X6" s="445"/>
      <c r="Y6" s="448"/>
      <c r="Z6" s="449"/>
      <c r="AA6" s="450"/>
    </row>
    <row r="7" spans="1:29" ht="12" customHeight="1" x14ac:dyDescent="0.2">
      <c r="A7" s="440"/>
      <c r="B7" s="440"/>
      <c r="C7" s="440"/>
      <c r="D7" s="440"/>
      <c r="E7" s="446"/>
      <c r="F7" s="446"/>
      <c r="G7" s="446"/>
      <c r="H7" s="446"/>
      <c r="I7" s="446"/>
      <c r="J7" s="440"/>
      <c r="K7" s="440"/>
      <c r="L7" s="440"/>
      <c r="M7" s="440"/>
      <c r="N7" s="440"/>
      <c r="O7" s="447" t="s">
        <v>182</v>
      </c>
      <c r="P7" s="447"/>
      <c r="Q7" s="445">
        <v>0</v>
      </c>
      <c r="R7" s="445"/>
      <c r="S7" s="445"/>
      <c r="T7" s="447" t="s">
        <v>182</v>
      </c>
      <c r="U7" s="447"/>
      <c r="V7" s="445">
        <v>0</v>
      </c>
      <c r="W7" s="445"/>
      <c r="X7" s="445"/>
      <c r="Y7" s="448"/>
      <c r="Z7" s="449"/>
      <c r="AA7" s="450"/>
    </row>
    <row r="8" spans="1:29" ht="12" customHeight="1" x14ac:dyDescent="0.2">
      <c r="A8" s="440"/>
      <c r="B8" s="440"/>
      <c r="C8" s="440"/>
      <c r="D8" s="440"/>
      <c r="E8" s="446"/>
      <c r="F8" s="446"/>
      <c r="G8" s="446"/>
      <c r="H8" s="446"/>
      <c r="I8" s="446"/>
      <c r="J8" s="440"/>
      <c r="K8" s="440"/>
      <c r="L8" s="440"/>
      <c r="M8" s="440"/>
      <c r="N8" s="440"/>
      <c r="O8" s="447"/>
      <c r="P8" s="447"/>
      <c r="Q8" s="445"/>
      <c r="R8" s="445"/>
      <c r="S8" s="445"/>
      <c r="T8" s="447"/>
      <c r="U8" s="447"/>
      <c r="V8" s="445"/>
      <c r="W8" s="445"/>
      <c r="X8" s="445"/>
      <c r="Y8" s="448"/>
      <c r="Z8" s="449"/>
      <c r="AA8" s="450"/>
    </row>
    <row r="9" spans="1:29" ht="12" customHeight="1" x14ac:dyDescent="0.2">
      <c r="A9" s="440"/>
      <c r="B9" s="440"/>
      <c r="C9" s="440"/>
      <c r="D9" s="440"/>
      <c r="E9" s="446"/>
      <c r="F9" s="446"/>
      <c r="G9" s="446"/>
      <c r="H9" s="446"/>
      <c r="I9" s="446"/>
      <c r="J9" s="440"/>
      <c r="K9" s="440"/>
      <c r="L9" s="440"/>
      <c r="M9" s="440"/>
      <c r="N9" s="440"/>
      <c r="O9" s="447" t="s">
        <v>183</v>
      </c>
      <c r="P9" s="447"/>
      <c r="Q9" s="445">
        <v>0</v>
      </c>
      <c r="R9" s="445"/>
      <c r="S9" s="445"/>
      <c r="T9" s="447" t="s">
        <v>183</v>
      </c>
      <c r="U9" s="447"/>
      <c r="V9" s="445">
        <v>0</v>
      </c>
      <c r="W9" s="445"/>
      <c r="X9" s="445"/>
      <c r="Y9" s="448"/>
      <c r="Z9" s="449"/>
      <c r="AA9" s="450"/>
    </row>
    <row r="10" spans="1:29" ht="12" customHeight="1" x14ac:dyDescent="0.2">
      <c r="A10" s="440"/>
      <c r="B10" s="440"/>
      <c r="C10" s="440"/>
      <c r="D10" s="440"/>
      <c r="E10" s="446"/>
      <c r="F10" s="446"/>
      <c r="G10" s="446"/>
      <c r="H10" s="446"/>
      <c r="I10" s="446"/>
      <c r="J10" s="440"/>
      <c r="K10" s="440"/>
      <c r="L10" s="440"/>
      <c r="M10" s="440"/>
      <c r="N10" s="440"/>
      <c r="O10" s="447"/>
      <c r="P10" s="447"/>
      <c r="Q10" s="445"/>
      <c r="R10" s="445"/>
      <c r="S10" s="445"/>
      <c r="T10" s="447"/>
      <c r="U10" s="447"/>
      <c r="V10" s="445"/>
      <c r="W10" s="445"/>
      <c r="X10" s="445"/>
      <c r="Y10" s="448"/>
      <c r="Z10" s="449"/>
      <c r="AA10" s="450"/>
    </row>
    <row r="11" spans="1:29" x14ac:dyDescent="0.2">
      <c r="A11" s="50"/>
      <c r="B11" s="50"/>
      <c r="C11" s="50"/>
      <c r="D11" s="51"/>
      <c r="E11" s="51"/>
      <c r="F11" s="50"/>
      <c r="G11" s="50"/>
      <c r="H11" s="50"/>
      <c r="I11" s="50"/>
      <c r="J11" s="50"/>
      <c r="K11" s="50"/>
      <c r="L11" s="51"/>
      <c r="M11" s="51"/>
      <c r="N11" s="51"/>
      <c r="O11" s="51"/>
      <c r="P11" s="51"/>
      <c r="Q11" s="51"/>
      <c r="R11" s="51"/>
      <c r="S11" s="52"/>
      <c r="T11" s="52"/>
      <c r="U11" s="52"/>
      <c r="V11" s="51"/>
      <c r="W11" s="51"/>
      <c r="X11" s="50"/>
      <c r="Y11" s="53"/>
      <c r="Z11" s="54"/>
      <c r="AA11" s="55"/>
    </row>
    <row r="12" spans="1:29" x14ac:dyDescent="0.2">
      <c r="A12" s="438" t="s">
        <v>77</v>
      </c>
      <c r="B12" s="438"/>
      <c r="C12" s="438"/>
      <c r="D12" s="438"/>
      <c r="E12" s="438"/>
      <c r="F12" s="438"/>
      <c r="G12" s="438"/>
      <c r="H12" s="438"/>
      <c r="I12" s="438" t="s">
        <v>78</v>
      </c>
      <c r="J12" s="438"/>
      <c r="K12" s="438"/>
      <c r="L12" s="438" t="s">
        <v>79</v>
      </c>
      <c r="M12" s="438"/>
      <c r="N12" s="438"/>
      <c r="O12" s="438"/>
      <c r="P12" s="438"/>
      <c r="Q12" s="438"/>
      <c r="R12" s="438"/>
      <c r="S12" s="438"/>
      <c r="T12" s="438"/>
      <c r="U12" s="438"/>
      <c r="V12" s="438"/>
      <c r="W12" s="438"/>
      <c r="X12" s="438"/>
      <c r="Y12" s="451" t="s">
        <v>80</v>
      </c>
      <c r="Z12" s="452"/>
      <c r="AA12" s="83" t="s">
        <v>185</v>
      </c>
      <c r="AB12" s="46"/>
      <c r="AC12" s="46"/>
    </row>
    <row r="13" spans="1:29" ht="66" customHeight="1" x14ac:dyDescent="0.2">
      <c r="A13" s="437" t="s">
        <v>81</v>
      </c>
      <c r="B13" s="437" t="s">
        <v>82</v>
      </c>
      <c r="C13" s="437" t="s">
        <v>83</v>
      </c>
      <c r="D13" s="437" t="s">
        <v>84</v>
      </c>
      <c r="E13" s="437" t="s">
        <v>85</v>
      </c>
      <c r="F13" s="437" t="s">
        <v>86</v>
      </c>
      <c r="G13" s="439" t="s">
        <v>87</v>
      </c>
      <c r="H13" s="437" t="s">
        <v>88</v>
      </c>
      <c r="I13" s="437" t="s">
        <v>89</v>
      </c>
      <c r="J13" s="439" t="s">
        <v>87</v>
      </c>
      <c r="K13" s="437" t="s">
        <v>90</v>
      </c>
      <c r="L13" s="437" t="s">
        <v>91</v>
      </c>
      <c r="M13" s="437" t="s">
        <v>92</v>
      </c>
      <c r="N13" s="437" t="s">
        <v>93</v>
      </c>
      <c r="O13" s="437" t="s">
        <v>94</v>
      </c>
      <c r="P13" s="437" t="s">
        <v>95</v>
      </c>
      <c r="Q13" s="437" t="s">
        <v>96</v>
      </c>
      <c r="R13" s="437" t="s">
        <v>97</v>
      </c>
      <c r="S13" s="437" t="s">
        <v>98</v>
      </c>
      <c r="T13" s="437" t="s">
        <v>99</v>
      </c>
      <c r="U13" s="437" t="s">
        <v>100</v>
      </c>
      <c r="V13" s="437" t="s">
        <v>101</v>
      </c>
      <c r="W13" s="437" t="s">
        <v>102</v>
      </c>
      <c r="X13" s="439" t="s">
        <v>87</v>
      </c>
      <c r="Y13" s="456" t="s">
        <v>103</v>
      </c>
      <c r="Z13" s="457" t="s">
        <v>104</v>
      </c>
      <c r="AA13" s="453"/>
      <c r="AB13" s="46"/>
      <c r="AC13" s="46"/>
    </row>
    <row r="14" spans="1:29" ht="60" customHeight="1" x14ac:dyDescent="0.2">
      <c r="A14" s="437"/>
      <c r="B14" s="437"/>
      <c r="C14" s="437"/>
      <c r="D14" s="437"/>
      <c r="E14" s="437"/>
      <c r="F14" s="437"/>
      <c r="G14" s="439"/>
      <c r="H14" s="437"/>
      <c r="I14" s="437"/>
      <c r="J14" s="439"/>
      <c r="K14" s="437"/>
      <c r="L14" s="437"/>
      <c r="M14" s="437"/>
      <c r="N14" s="437"/>
      <c r="O14" s="437"/>
      <c r="P14" s="437"/>
      <c r="Q14" s="437"/>
      <c r="R14" s="437"/>
      <c r="S14" s="437"/>
      <c r="T14" s="437"/>
      <c r="U14" s="437"/>
      <c r="V14" s="437"/>
      <c r="W14" s="437"/>
      <c r="X14" s="439"/>
      <c r="Y14" s="456"/>
      <c r="Z14" s="457"/>
      <c r="AA14" s="454"/>
      <c r="AB14" s="46"/>
      <c r="AC14" s="46"/>
    </row>
    <row r="15" spans="1:29" ht="171.75" customHeight="1" x14ac:dyDescent="0.2">
      <c r="A15" s="84">
        <v>1</v>
      </c>
      <c r="B15" s="84">
        <f>20+181+11+300</f>
        <v>512</v>
      </c>
      <c r="C15" s="85">
        <f>150+30+19+3+400</f>
        <v>602</v>
      </c>
      <c r="D15" s="85">
        <f>150+40+9+100</f>
        <v>299</v>
      </c>
      <c r="E15" s="85">
        <f>22+50</f>
        <v>72</v>
      </c>
      <c r="F15" s="84">
        <v>2</v>
      </c>
      <c r="G15" s="84">
        <f>SUM(A15:F15)</f>
        <v>1488</v>
      </c>
      <c r="H15" s="86">
        <f>(A15+C15+D15+E15+F15+G15)</f>
        <v>2464</v>
      </c>
      <c r="I15" s="84">
        <v>0</v>
      </c>
      <c r="J15" s="84">
        <f>SUM(H15:I15)</f>
        <v>2464</v>
      </c>
      <c r="K15" s="86">
        <f>(I15+J15)</f>
        <v>2464</v>
      </c>
      <c r="L15" s="84">
        <v>0</v>
      </c>
      <c r="M15" s="84">
        <v>0</v>
      </c>
      <c r="N15" s="84">
        <v>0</v>
      </c>
      <c r="O15" s="84">
        <v>0</v>
      </c>
      <c r="P15" s="84">
        <v>0</v>
      </c>
      <c r="Q15" s="84">
        <v>0</v>
      </c>
      <c r="R15" s="84">
        <v>0</v>
      </c>
      <c r="S15" s="84">
        <v>0</v>
      </c>
      <c r="T15" s="84">
        <v>0</v>
      </c>
      <c r="U15" s="84">
        <v>0</v>
      </c>
      <c r="V15" s="84">
        <v>0</v>
      </c>
      <c r="W15" s="84">
        <v>0</v>
      </c>
      <c r="X15" s="84">
        <f>SUM(K15:W15)</f>
        <v>2464</v>
      </c>
      <c r="Y15" s="87">
        <f>+J15</f>
        <v>2464</v>
      </c>
      <c r="Z15" s="88">
        <f>+Y15+Q5+Q7+Q9+V5+V7+V9</f>
        <v>2464</v>
      </c>
      <c r="AA15" s="455"/>
      <c r="AB15" s="46"/>
      <c r="AC15" s="46"/>
    </row>
    <row r="16" spans="1:29" x14ac:dyDescent="0.2">
      <c r="A16" s="46"/>
      <c r="B16" s="46"/>
      <c r="C16" s="46"/>
      <c r="D16" s="46"/>
      <c r="E16" s="46"/>
      <c r="F16" s="56"/>
      <c r="G16" s="56"/>
      <c r="H16" s="56"/>
      <c r="I16" s="56"/>
      <c r="J16" s="56"/>
      <c r="K16" s="56"/>
      <c r="L16" s="56"/>
      <c r="M16" s="56"/>
      <c r="N16" s="56"/>
      <c r="O16" s="56"/>
      <c r="P16" s="56"/>
      <c r="Q16" s="56"/>
      <c r="R16" s="56"/>
      <c r="S16" s="57"/>
      <c r="T16" s="57"/>
      <c r="U16" s="57"/>
      <c r="V16" s="57"/>
      <c r="W16" s="46"/>
      <c r="X16" s="46"/>
      <c r="Y16" s="46"/>
      <c r="Z16" s="46"/>
      <c r="AA16" s="46"/>
      <c r="AB16" s="46"/>
      <c r="AC16" s="46"/>
    </row>
    <row r="17" spans="1:26" x14ac:dyDescent="0.2">
      <c r="A17" s="58"/>
      <c r="B17" s="58"/>
      <c r="C17" s="59"/>
      <c r="D17" s="46"/>
      <c r="E17" s="46"/>
      <c r="F17" s="46"/>
      <c r="G17" s="46"/>
      <c r="H17" s="46"/>
      <c r="I17" s="46"/>
      <c r="J17" s="46"/>
      <c r="K17" s="46"/>
      <c r="L17" s="46"/>
      <c r="M17" s="46"/>
      <c r="N17" s="46"/>
      <c r="O17" s="46"/>
      <c r="P17" s="46"/>
      <c r="Q17" s="46"/>
      <c r="R17" s="46"/>
      <c r="S17" s="436"/>
      <c r="T17" s="436"/>
      <c r="U17" s="436"/>
      <c r="V17" s="436"/>
      <c r="W17" s="436"/>
      <c r="X17" s="46"/>
      <c r="Y17" s="46"/>
      <c r="Z17" s="46"/>
    </row>
  </sheetData>
  <mergeCells count="56">
    <mergeCell ref="Y5:Z10"/>
    <mergeCell ref="AA5:AA10"/>
    <mergeCell ref="Y12:Z12"/>
    <mergeCell ref="AA13:AA15"/>
    <mergeCell ref="T5:U6"/>
    <mergeCell ref="V5:X6"/>
    <mergeCell ref="T7:U8"/>
    <mergeCell ref="V7:X8"/>
    <mergeCell ref="T9:U10"/>
    <mergeCell ref="V9:X10"/>
    <mergeCell ref="X13:X14"/>
    <mergeCell ref="Y13:Y14"/>
    <mergeCell ref="Z13:Z14"/>
    <mergeCell ref="A5:D10"/>
    <mergeCell ref="A1:AA1"/>
    <mergeCell ref="C3:I3"/>
    <mergeCell ref="J3:K3"/>
    <mergeCell ref="L3:S3"/>
    <mergeCell ref="T3:U3"/>
    <mergeCell ref="V3:AA3"/>
    <mergeCell ref="A3:B3"/>
    <mergeCell ref="Q5:S6"/>
    <mergeCell ref="Q7:S8"/>
    <mergeCell ref="Q9:S10"/>
    <mergeCell ref="J5:N10"/>
    <mergeCell ref="E5:I10"/>
    <mergeCell ref="O5:P6"/>
    <mergeCell ref="O7:P8"/>
    <mergeCell ref="O9:P10"/>
    <mergeCell ref="A12:H12"/>
    <mergeCell ref="I12:K12"/>
    <mergeCell ref="L12:X12"/>
    <mergeCell ref="A13:A14"/>
    <mergeCell ref="C13:C14"/>
    <mergeCell ref="D13:D14"/>
    <mergeCell ref="E13:E14"/>
    <mergeCell ref="F13:F14"/>
    <mergeCell ref="B13:B14"/>
    <mergeCell ref="R13:R14"/>
    <mergeCell ref="G13:G14"/>
    <mergeCell ref="H13:H14"/>
    <mergeCell ref="I13:I14"/>
    <mergeCell ref="J13:J14"/>
    <mergeCell ref="K13:K14"/>
    <mergeCell ref="L13:L14"/>
    <mergeCell ref="M13:M14"/>
    <mergeCell ref="N13:N14"/>
    <mergeCell ref="O13:O14"/>
    <mergeCell ref="P13:P14"/>
    <mergeCell ref="Q13:Q14"/>
    <mergeCell ref="S17:W17"/>
    <mergeCell ref="S13:S14"/>
    <mergeCell ref="T13:T14"/>
    <mergeCell ref="U13:U14"/>
    <mergeCell ref="V13:V14"/>
    <mergeCell ref="W13:W14"/>
  </mergeCells>
  <printOptions horizontalCentered="1"/>
  <pageMargins left="0.78740157480314965" right="0.78740157480314965" top="1.5748031496062993" bottom="0.78740157480314965" header="0.59055118110236227" footer="0.39370078740157483"/>
  <pageSetup paperSize="5" scale="85" orientation="landscape" r:id="rId1"/>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 28-05-2020  </oddFooter>
  </headerFooter>
  <ignoredErrors>
    <ignoredError sqref="G15 J15 X15"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3:D51"/>
  <sheetViews>
    <sheetView showGridLines="0" topLeftCell="A28" workbookViewId="0">
      <selection activeCell="C32" sqref="C32"/>
    </sheetView>
  </sheetViews>
  <sheetFormatPr baseColWidth="10" defaultColWidth="3" defaultRowHeight="15" x14ac:dyDescent="0.25"/>
  <cols>
    <col min="1" max="1" width="3.5703125" style="73" bestFit="1" customWidth="1"/>
    <col min="2" max="2" width="38.42578125" style="71" customWidth="1"/>
    <col min="3" max="3" width="91.85546875" style="67" customWidth="1"/>
    <col min="4" max="16384" width="3" style="64"/>
  </cols>
  <sheetData>
    <row r="3" spans="1:3" x14ac:dyDescent="0.25">
      <c r="A3" s="458" t="s">
        <v>16</v>
      </c>
      <c r="B3" s="458"/>
      <c r="C3" s="458"/>
    </row>
    <row r="4" spans="1:3" s="68" customFormat="1" ht="36.75" customHeight="1" x14ac:dyDescent="0.25">
      <c r="A4" s="65">
        <v>1</v>
      </c>
      <c r="B4" s="66" t="s">
        <v>106</v>
      </c>
      <c r="C4" s="67" t="s">
        <v>107</v>
      </c>
    </row>
    <row r="5" spans="1:3" s="68" customFormat="1" ht="51" customHeight="1" x14ac:dyDescent="0.25">
      <c r="A5" s="65">
        <v>2</v>
      </c>
      <c r="B5" s="69" t="s">
        <v>108</v>
      </c>
      <c r="C5" s="70" t="s">
        <v>109</v>
      </c>
    </row>
    <row r="6" spans="1:3" s="68" customFormat="1" ht="35.25" customHeight="1" x14ac:dyDescent="0.25">
      <c r="A6" s="65">
        <v>3</v>
      </c>
      <c r="B6" s="66" t="s">
        <v>110</v>
      </c>
      <c r="C6" s="67" t="s">
        <v>111</v>
      </c>
    </row>
    <row r="7" spans="1:3" s="68" customFormat="1" ht="26.1" customHeight="1" x14ac:dyDescent="0.25">
      <c r="A7" s="65">
        <v>4</v>
      </c>
      <c r="B7" s="69" t="s">
        <v>112</v>
      </c>
      <c r="C7" s="70" t="s">
        <v>113</v>
      </c>
    </row>
    <row r="8" spans="1:3" s="68" customFormat="1" ht="37.5" customHeight="1" x14ac:dyDescent="0.25">
      <c r="A8" s="65">
        <v>5</v>
      </c>
      <c r="B8" s="66" t="s">
        <v>114</v>
      </c>
      <c r="C8" s="67" t="s">
        <v>115</v>
      </c>
    </row>
    <row r="9" spans="1:3" s="68" customFormat="1" ht="35.25" customHeight="1" x14ac:dyDescent="0.25">
      <c r="A9" s="65">
        <v>6</v>
      </c>
      <c r="B9" s="69" t="s">
        <v>116</v>
      </c>
      <c r="C9" s="70" t="s">
        <v>117</v>
      </c>
    </row>
    <row r="10" spans="1:3" s="68" customFormat="1" ht="26.1" customHeight="1" x14ac:dyDescent="0.25">
      <c r="A10" s="65">
        <v>7</v>
      </c>
      <c r="B10" s="66" t="s">
        <v>118</v>
      </c>
      <c r="C10" s="67" t="s">
        <v>119</v>
      </c>
    </row>
    <row r="11" spans="1:3" s="68" customFormat="1" ht="26.1" customHeight="1" x14ac:dyDescent="0.25">
      <c r="A11" s="65">
        <v>8</v>
      </c>
      <c r="B11" s="69" t="s">
        <v>120</v>
      </c>
      <c r="C11" s="70" t="s">
        <v>176</v>
      </c>
    </row>
    <row r="12" spans="1:3" s="68" customFormat="1" ht="26.1" customHeight="1" x14ac:dyDescent="0.25">
      <c r="A12" s="458" t="s">
        <v>121</v>
      </c>
      <c r="B12" s="458"/>
      <c r="C12" s="458"/>
    </row>
    <row r="13" spans="1:3" s="68" customFormat="1" ht="26.1" customHeight="1" x14ac:dyDescent="0.25">
      <c r="A13" s="65">
        <v>9</v>
      </c>
      <c r="B13" s="66" t="s">
        <v>122</v>
      </c>
      <c r="C13" s="67" t="s">
        <v>123</v>
      </c>
    </row>
    <row r="14" spans="1:3" ht="26.1" customHeight="1" x14ac:dyDescent="0.25">
      <c r="A14" s="65">
        <v>10</v>
      </c>
      <c r="B14" s="69" t="s">
        <v>124</v>
      </c>
      <c r="C14" s="70" t="s">
        <v>125</v>
      </c>
    </row>
    <row r="15" spans="1:3" ht="33" customHeight="1" x14ac:dyDescent="0.25">
      <c r="A15" s="65">
        <v>11</v>
      </c>
      <c r="B15" s="66" t="s">
        <v>126</v>
      </c>
      <c r="C15" s="67" t="s">
        <v>127</v>
      </c>
    </row>
    <row r="16" spans="1:3" ht="26.1" customHeight="1" x14ac:dyDescent="0.25">
      <c r="A16" s="65">
        <v>12</v>
      </c>
      <c r="B16" s="69" t="s">
        <v>128</v>
      </c>
      <c r="C16" s="70" t="s">
        <v>129</v>
      </c>
    </row>
    <row r="17" spans="1:3" ht="26.1" customHeight="1" x14ac:dyDescent="0.25">
      <c r="A17" s="65">
        <v>13</v>
      </c>
      <c r="B17" s="66" t="s">
        <v>130</v>
      </c>
      <c r="C17" s="67" t="s">
        <v>131</v>
      </c>
    </row>
    <row r="18" spans="1:3" ht="26.1" customHeight="1" x14ac:dyDescent="0.25">
      <c r="A18" s="65">
        <v>14</v>
      </c>
      <c r="B18" s="69" t="s">
        <v>132</v>
      </c>
      <c r="C18" s="70" t="s">
        <v>133</v>
      </c>
    </row>
    <row r="19" spans="1:3" ht="24.75" customHeight="1" x14ac:dyDescent="0.25">
      <c r="A19" s="65">
        <v>15</v>
      </c>
      <c r="B19" s="66" t="s">
        <v>134</v>
      </c>
      <c r="C19" s="67" t="s">
        <v>135</v>
      </c>
    </row>
    <row r="20" spans="1:3" ht="24.75" customHeight="1" x14ac:dyDescent="0.25">
      <c r="A20" s="458" t="s">
        <v>17</v>
      </c>
      <c r="B20" s="458"/>
      <c r="C20" s="458"/>
    </row>
    <row r="21" spans="1:3" ht="26.1" customHeight="1" x14ac:dyDescent="0.25">
      <c r="A21" s="65">
        <v>16</v>
      </c>
      <c r="B21" s="69" t="s">
        <v>136</v>
      </c>
      <c r="C21" s="70" t="s">
        <v>137</v>
      </c>
    </row>
    <row r="22" spans="1:3" ht="26.1" customHeight="1" x14ac:dyDescent="0.25">
      <c r="A22" s="65">
        <v>17</v>
      </c>
      <c r="B22" s="66" t="s">
        <v>138</v>
      </c>
      <c r="C22" s="67" t="s">
        <v>139</v>
      </c>
    </row>
    <row r="23" spans="1:3" ht="26.1" customHeight="1" x14ac:dyDescent="0.25">
      <c r="A23" s="65">
        <v>18</v>
      </c>
      <c r="B23" s="69" t="s">
        <v>140</v>
      </c>
      <c r="C23" s="70" t="s">
        <v>141</v>
      </c>
    </row>
    <row r="24" spans="1:3" ht="26.1" customHeight="1" x14ac:dyDescent="0.25">
      <c r="A24" s="65">
        <v>19</v>
      </c>
      <c r="B24" s="66" t="s">
        <v>142</v>
      </c>
      <c r="C24" s="67" t="s">
        <v>143</v>
      </c>
    </row>
    <row r="25" spans="1:3" ht="26.1" customHeight="1" x14ac:dyDescent="0.25">
      <c r="A25" s="65">
        <v>20</v>
      </c>
      <c r="B25" s="69" t="s">
        <v>144</v>
      </c>
      <c r="C25" s="70" t="s">
        <v>145</v>
      </c>
    </row>
    <row r="26" spans="1:3" ht="26.1" customHeight="1" x14ac:dyDescent="0.25">
      <c r="A26" s="65">
        <v>21</v>
      </c>
      <c r="B26" s="66" t="s">
        <v>146</v>
      </c>
      <c r="C26" s="67" t="s">
        <v>147</v>
      </c>
    </row>
    <row r="27" spans="1:3" ht="24" customHeight="1" x14ac:dyDescent="0.25">
      <c r="A27" s="65">
        <v>22</v>
      </c>
      <c r="B27" s="69" t="s">
        <v>148</v>
      </c>
      <c r="C27" s="70" t="s">
        <v>149</v>
      </c>
    </row>
    <row r="28" spans="1:3" ht="28.5" customHeight="1" x14ac:dyDescent="0.25">
      <c r="A28" s="65">
        <v>23</v>
      </c>
      <c r="B28" s="66" t="s">
        <v>44</v>
      </c>
      <c r="C28" s="67" t="s">
        <v>150</v>
      </c>
    </row>
    <row r="29" spans="1:3" ht="25.5" customHeight="1" x14ac:dyDescent="0.25">
      <c r="A29" s="65">
        <v>24</v>
      </c>
      <c r="B29" s="69" t="s">
        <v>45</v>
      </c>
      <c r="C29" s="70" t="s">
        <v>151</v>
      </c>
    </row>
    <row r="30" spans="1:3" ht="20.25" customHeight="1" x14ac:dyDescent="0.25">
      <c r="A30" s="65">
        <v>25</v>
      </c>
      <c r="B30" s="66" t="s">
        <v>152</v>
      </c>
      <c r="C30" s="67" t="s">
        <v>153</v>
      </c>
    </row>
    <row r="31" spans="1:3" ht="20.25" customHeight="1" x14ac:dyDescent="0.25">
      <c r="A31" s="458" t="s">
        <v>19</v>
      </c>
      <c r="B31" s="458"/>
      <c r="C31" s="458"/>
    </row>
    <row r="32" spans="1:3" x14ac:dyDescent="0.25">
      <c r="A32" s="65">
        <v>26</v>
      </c>
      <c r="B32" s="69" t="s">
        <v>154</v>
      </c>
      <c r="C32" s="70" t="s">
        <v>155</v>
      </c>
    </row>
    <row r="33" spans="1:3" x14ac:dyDescent="0.25">
      <c r="A33" s="65">
        <v>27</v>
      </c>
      <c r="B33" s="71" t="s">
        <v>48</v>
      </c>
      <c r="C33" s="67" t="s">
        <v>113</v>
      </c>
    </row>
    <row r="34" spans="1:3" x14ac:dyDescent="0.25">
      <c r="A34" s="65">
        <v>28</v>
      </c>
      <c r="B34" s="72" t="s">
        <v>124</v>
      </c>
      <c r="C34" s="70" t="s">
        <v>156</v>
      </c>
    </row>
    <row r="35" spans="1:3" x14ac:dyDescent="0.25">
      <c r="A35" s="65">
        <v>29</v>
      </c>
      <c r="B35" s="71" t="s">
        <v>157</v>
      </c>
      <c r="C35" s="67" t="s">
        <v>158</v>
      </c>
    </row>
    <row r="36" spans="1:3" x14ac:dyDescent="0.25">
      <c r="A36" s="65">
        <v>30</v>
      </c>
      <c r="B36" s="72" t="s">
        <v>159</v>
      </c>
      <c r="C36" s="70" t="s">
        <v>160</v>
      </c>
    </row>
    <row r="37" spans="1:3" x14ac:dyDescent="0.25">
      <c r="A37" s="65">
        <v>31</v>
      </c>
      <c r="B37" s="66" t="s">
        <v>161</v>
      </c>
      <c r="C37" s="67" t="s">
        <v>155</v>
      </c>
    </row>
    <row r="38" spans="1:3" x14ac:dyDescent="0.25">
      <c r="A38" s="65">
        <v>32</v>
      </c>
      <c r="B38" s="72" t="s">
        <v>48</v>
      </c>
      <c r="C38" s="70" t="s">
        <v>113</v>
      </c>
    </row>
    <row r="39" spans="1:3" x14ac:dyDescent="0.25">
      <c r="A39" s="65">
        <v>33</v>
      </c>
      <c r="B39" s="71" t="s">
        <v>124</v>
      </c>
      <c r="C39" s="67" t="s">
        <v>156</v>
      </c>
    </row>
    <row r="40" spans="1:3" x14ac:dyDescent="0.25">
      <c r="A40" s="65">
        <v>34</v>
      </c>
      <c r="B40" s="72" t="s">
        <v>157</v>
      </c>
      <c r="C40" s="70" t="s">
        <v>158</v>
      </c>
    </row>
    <row r="41" spans="1:3" x14ac:dyDescent="0.25">
      <c r="A41" s="65">
        <v>35</v>
      </c>
      <c r="B41" s="71" t="s">
        <v>159</v>
      </c>
      <c r="C41" s="67" t="s">
        <v>162</v>
      </c>
    </row>
    <row r="42" spans="1:3" x14ac:dyDescent="0.25">
      <c r="A42" s="458" t="s">
        <v>163</v>
      </c>
      <c r="B42" s="458"/>
      <c r="C42" s="458"/>
    </row>
    <row r="43" spans="1:3" ht="32.25" customHeight="1" x14ac:dyDescent="0.25">
      <c r="A43" s="65">
        <v>36</v>
      </c>
      <c r="B43" s="69" t="s">
        <v>164</v>
      </c>
      <c r="C43" s="70" t="s">
        <v>165</v>
      </c>
    </row>
    <row r="44" spans="1:3" x14ac:dyDescent="0.25">
      <c r="A44" s="458" t="s">
        <v>21</v>
      </c>
      <c r="B44" s="458"/>
      <c r="C44" s="458"/>
    </row>
    <row r="45" spans="1:3" ht="30" x14ac:dyDescent="0.25">
      <c r="A45" s="65">
        <v>37</v>
      </c>
      <c r="B45" s="66" t="s">
        <v>166</v>
      </c>
      <c r="C45" s="67" t="s">
        <v>167</v>
      </c>
    </row>
    <row r="46" spans="1:3" ht="24.75" customHeight="1" x14ac:dyDescent="0.25">
      <c r="A46" s="65">
        <v>38</v>
      </c>
      <c r="B46" s="69" t="s">
        <v>168</v>
      </c>
      <c r="C46" s="70" t="s">
        <v>169</v>
      </c>
    </row>
    <row r="47" spans="1:3" ht="33.75" customHeight="1" x14ac:dyDescent="0.25">
      <c r="A47" s="65">
        <v>39</v>
      </c>
      <c r="B47" s="66" t="s">
        <v>170</v>
      </c>
      <c r="C47" s="67" t="s">
        <v>171</v>
      </c>
    </row>
    <row r="48" spans="1:3" ht="30" x14ac:dyDescent="0.25">
      <c r="A48" s="65">
        <v>40</v>
      </c>
      <c r="B48" s="69" t="s">
        <v>172</v>
      </c>
      <c r="C48" s="70" t="s">
        <v>173</v>
      </c>
    </row>
    <row r="49" spans="1:4" ht="30" x14ac:dyDescent="0.25">
      <c r="A49" s="65">
        <v>41</v>
      </c>
      <c r="B49" s="76" t="s">
        <v>174</v>
      </c>
      <c r="C49" s="77" t="s">
        <v>175</v>
      </c>
      <c r="D49" s="78"/>
    </row>
    <row r="50" spans="1:4" x14ac:dyDescent="0.25">
      <c r="A50" s="458" t="s">
        <v>186</v>
      </c>
      <c r="B50" s="458"/>
      <c r="C50" s="458"/>
      <c r="D50" s="78"/>
    </row>
    <row r="51" spans="1:4" ht="43.5" customHeight="1" x14ac:dyDescent="0.25">
      <c r="A51" s="65">
        <v>42</v>
      </c>
      <c r="B51" s="69" t="s">
        <v>184</v>
      </c>
      <c r="C51" s="70" t="s">
        <v>188</v>
      </c>
    </row>
  </sheetData>
  <mergeCells count="7">
    <mergeCell ref="A44:C44"/>
    <mergeCell ref="A50:C50"/>
    <mergeCell ref="A3:C3"/>
    <mergeCell ref="A12:C12"/>
    <mergeCell ref="A20:C20"/>
    <mergeCell ref="A31:C31"/>
    <mergeCell ref="A42:C42"/>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533E34EECE67429B2EDC0A26314208" ma:contentTypeVersion="6" ma:contentTypeDescription="Crear nuevo documento." ma:contentTypeScope="" ma:versionID="d2343357b4b97e76fcdd03f138aefbfa">
  <xsd:schema xmlns:xsd="http://www.w3.org/2001/XMLSchema" xmlns:xs="http://www.w3.org/2001/XMLSchema" xmlns:p="http://schemas.microsoft.com/office/2006/metadata/properties" xmlns:ns2="22ef4ef0-7d28-43e9-b597-d882ef352c37" targetNamespace="http://schemas.microsoft.com/office/2006/metadata/properties" ma:root="true" ma:fieldsID="685396121994d45bf36281187108a992" ns2:_="">
    <xsd:import namespace="22ef4ef0-7d28-43e9-b597-d882ef352c37"/>
    <xsd:element name="properties">
      <xsd:complexType>
        <xsd:sequence>
          <xsd:element name="documentManagement">
            <xsd:complexType>
              <xsd:all>
                <xsd:element ref="ns2:Descripci_x00f3_n" minOccurs="0"/>
                <xsd:element ref="ns2:A_x00f1_o" minOccurs="0"/>
                <xsd:element ref="ns2:Fecha" minOccurs="0"/>
                <xsd:element ref="ns2:Clasificaci_x00f3_n" minOccurs="0"/>
                <xsd:element ref="ns2:Publicado" minOccurs="0"/>
                <xsd:element ref="ns2: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f4ef0-7d28-43e9-b597-d882ef352c3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A_x00f1_o" ma:index="9" nillable="true" ma:displayName="Año" ma:internalName="A_x00f1_o">
      <xsd:simpleType>
        <xsd:restriction base="dms:Text">
          <xsd:maxLength value="255"/>
        </xsd:restriction>
      </xsd:simpleType>
    </xsd:element>
    <xsd:element name="Fecha" ma:index="10" nillable="true" ma:displayName="Fecha" ma:internalName="Fecha">
      <xsd:simpleType>
        <xsd:restriction base="dms:Text">
          <xsd:maxLength value="255"/>
        </xsd:restriction>
      </xsd:simpleType>
    </xsd:element>
    <xsd:element name="Clasificaci_x00f3_n" ma:index="11" nillable="true" ma:displayName="Clasificación" ma:default="ANÁLISIS E INFORMES" ma:format="Dropdown" ma:internalName="Clasificaci_x00f3_n">
      <xsd:simpleType>
        <xsd:restriction base="dms:Choice">
          <xsd:enumeration value="ANÁLISIS E INFORMES"/>
          <xsd:enumeration value="AUDITORÍA INTERNA"/>
          <xsd:enumeration value="CARACTERIZACIÓN"/>
          <xsd:enumeration value="DECRETOS"/>
          <xsd:enumeration value="DEFINICIÓN DE INDICADORES"/>
          <xsd:enumeration value="ENCUESTAS"/>
          <xsd:enumeration value="EVALUACIONES"/>
          <xsd:enumeration value="FORMATOS Y MODELOS"/>
          <xsd:enumeration value="INSTRUCTIVOS Y GUÍAS"/>
          <xsd:enumeration value="MEDICIONES"/>
          <xsd:enumeration value="RESOLUCIONES"/>
          <xsd:enumeration value="MAPA DE RIESGOS"/>
          <xsd:enumeration value="PROCESOS, PROCEDIMIENTOS Y PROGRAMAS"/>
          <xsd:enumeration value="POLÍTICAS"/>
          <xsd:enumeration value="PLANES"/>
        </xsd:restriction>
      </xsd:simpleType>
    </xsd:element>
    <xsd:element name="Publicado" ma:index="12" nillable="true" ma:displayName="Publicado" ma:default="1" ma:internalName="Publicado">
      <xsd:simpleType>
        <xsd:restriction base="dms:Boolean"/>
      </xsd:simpleType>
    </xsd:element>
    <xsd:element name="Fecha_x0020_de_x0020_Caducidad" ma:index="13"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lasificaci_x00f3_n xmlns="22ef4ef0-7d28-43e9-b597-d882ef352c37">ANÁLISIS E INFORMES</Clasificaci_x00f3_n>
    <Publicado xmlns="22ef4ef0-7d28-43e9-b597-d882ef352c37">true</Publicado>
    <Descripci_x00f3_n xmlns="22ef4ef0-7d28-43e9-b597-d882ef352c37" xsi:nil="true"/>
    <Fecha xmlns="22ef4ef0-7d28-43e9-b597-d882ef352c37" xsi:nil="true"/>
    <Fecha_x0020_de_x0020_Caducidad xmlns="22ef4ef0-7d28-43e9-b597-d882ef352c37" xsi:nil="true"/>
    <A_x00f1_o xmlns="22ef4ef0-7d28-43e9-b597-d882ef352c3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B13B13-20C5-4450-8F6A-AB7418E01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f4ef0-7d28-43e9-b597-d882ef352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C70731-340C-4329-897C-F3B3F26B5264}">
  <ds:schemaRefs>
    <ds:schemaRef ds:uri="http://purl.org/dc/terms/"/>
    <ds:schemaRef ds:uri="22ef4ef0-7d28-43e9-b597-d882ef352c37"/>
    <ds:schemaRef ds:uri="http://schemas.microsoft.com/office/2006/metadata/properties"/>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18EB4C28-3B0E-4997-AEC2-CF492CD5DA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SPI Acumulado</vt:lpstr>
      <vt:lpstr>Población</vt:lpstr>
      <vt:lpstr>Instrucciones Diligenciamiento</vt:lpstr>
      <vt:lpstr>'SPI Acumulado'!Área_de_impresión</vt:lpstr>
      <vt:lpstr>'SPI Acumulado'!Títulos_a_imprimir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Luz Yeny Hernandez</cp:lastModifiedBy>
  <cp:lastPrinted>2020-05-28T23:53:00Z</cp:lastPrinted>
  <dcterms:created xsi:type="dcterms:W3CDTF">2016-07-08T14:51:09Z</dcterms:created>
  <dcterms:modified xsi:type="dcterms:W3CDTF">2021-09-17T12:51:23Z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0x0101008E533E34EECE67429B2EDC0A26314208</vt:lpwstr>
  </property>
</Properties>
</file>